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T:\02 Cenové nabídky a VŘ\17 Cenové nabídky 2025\02 - FaserMax\01 Kadov - vyhodnocení\"/>
    </mc:Choice>
  </mc:AlternateContent>
  <xr:revisionPtr revIDLastSave="0" documentId="13_ncr:1_{015DB4BE-2AF1-4B69-B6A8-F36386C2DCBC}" xr6:coauthVersionLast="47" xr6:coauthVersionMax="47" xr10:uidLastSave="{00000000-0000-0000-0000-000000000000}"/>
  <bookViews>
    <workbookView xWindow="-28920" yWindow="-120" windowWidth="29040" windowHeight="15720" xr2:uid="{EFF0C9C3-2635-4EAE-A591-9294484FDB5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AE25" i="1" s="1"/>
  <c r="T34" i="1"/>
  <c r="AB22" i="1"/>
  <c r="Y22" i="1"/>
  <c r="V22" i="1"/>
  <c r="S22" i="1"/>
  <c r="P22" i="1"/>
  <c r="M22" i="1"/>
  <c r="J22" i="1"/>
  <c r="F22" i="1"/>
  <c r="AB21" i="1"/>
  <c r="Y21" i="1"/>
  <c r="V21" i="1"/>
  <c r="S21" i="1"/>
  <c r="P21" i="1"/>
  <c r="M21" i="1"/>
  <c r="J21" i="1"/>
  <c r="F21" i="1"/>
  <c r="AE20" i="1"/>
  <c r="AB20" i="1"/>
  <c r="Y20" i="1"/>
  <c r="V20" i="1"/>
  <c r="S20" i="1"/>
  <c r="P20" i="1"/>
  <c r="M20" i="1"/>
  <c r="J20" i="1"/>
  <c r="F20" i="1"/>
  <c r="AB19" i="1"/>
  <c r="Y19" i="1"/>
  <c r="V19" i="1"/>
  <c r="S19" i="1"/>
  <c r="P19" i="1"/>
  <c r="M19" i="1"/>
  <c r="J19" i="1"/>
  <c r="F19" i="1"/>
  <c r="AB18" i="1"/>
  <c r="Y18" i="1"/>
  <c r="V18" i="1"/>
  <c r="S18" i="1"/>
  <c r="P18" i="1"/>
  <c r="M18" i="1"/>
  <c r="J18" i="1"/>
  <c r="F18" i="1"/>
  <c r="AB17" i="1"/>
  <c r="Y17" i="1"/>
  <c r="V17" i="1"/>
  <c r="S17" i="1"/>
  <c r="P17" i="1"/>
  <c r="M17" i="1"/>
  <c r="J17" i="1"/>
  <c r="F17" i="1"/>
  <c r="AB16" i="1"/>
  <c r="Y16" i="1"/>
  <c r="V16" i="1"/>
  <c r="S16" i="1"/>
  <c r="P16" i="1"/>
  <c r="M16" i="1"/>
  <c r="J16" i="1"/>
  <c r="F16" i="1"/>
  <c r="AB15" i="1"/>
  <c r="Y15" i="1"/>
  <c r="V15" i="1"/>
  <c r="S15" i="1"/>
  <c r="P15" i="1"/>
  <c r="M15" i="1"/>
  <c r="J15" i="1"/>
  <c r="F15" i="1"/>
  <c r="AB14" i="1"/>
  <c r="Y14" i="1"/>
  <c r="V14" i="1"/>
  <c r="S14" i="1"/>
  <c r="P14" i="1"/>
  <c r="M14" i="1"/>
  <c r="J14" i="1"/>
  <c r="F14" i="1"/>
  <c r="AB13" i="1"/>
  <c r="Y13" i="1"/>
  <c r="V13" i="1"/>
  <c r="S13" i="1"/>
  <c r="P13" i="1"/>
  <c r="M13" i="1"/>
  <c r="J13" i="1"/>
  <c r="F13" i="1"/>
  <c r="AB12" i="1"/>
  <c r="Y12" i="1"/>
  <c r="V12" i="1"/>
  <c r="S12" i="1"/>
  <c r="P12" i="1"/>
  <c r="M12" i="1"/>
  <c r="J12" i="1"/>
  <c r="F12" i="1"/>
  <c r="AB11" i="1"/>
  <c r="Y11" i="1"/>
  <c r="V11" i="1"/>
  <c r="S11" i="1"/>
  <c r="P11" i="1"/>
  <c r="M11" i="1"/>
  <c r="J11" i="1"/>
  <c r="F11" i="1"/>
  <c r="AB10" i="1"/>
  <c r="Y10" i="1"/>
  <c r="V10" i="1"/>
  <c r="S10" i="1"/>
  <c r="P10" i="1"/>
  <c r="M10" i="1"/>
  <c r="J10" i="1"/>
  <c r="F10" i="1"/>
  <c r="AB9" i="1"/>
  <c r="Y9" i="1"/>
  <c r="V9" i="1"/>
  <c r="S9" i="1"/>
  <c r="P9" i="1"/>
  <c r="M9" i="1"/>
  <c r="J9" i="1"/>
  <c r="F9" i="1"/>
  <c r="AB8" i="1"/>
  <c r="Y8" i="1"/>
  <c r="V8" i="1"/>
  <c r="S8" i="1"/>
  <c r="P8" i="1"/>
  <c r="M8" i="1"/>
  <c r="J8" i="1"/>
  <c r="F8" i="1"/>
  <c r="AE7" i="1"/>
  <c r="AB7" i="1"/>
  <c r="Y7" i="1"/>
  <c r="V7" i="1"/>
  <c r="S7" i="1"/>
  <c r="P7" i="1"/>
  <c r="M7" i="1"/>
  <c r="J7" i="1"/>
  <c r="F7" i="1"/>
  <c r="N20" i="1" l="1"/>
  <c r="AC20" i="1"/>
  <c r="N7" i="1"/>
  <c r="Z7" i="1"/>
  <c r="K7" i="1"/>
  <c r="K20" i="1"/>
  <c r="K25" i="1" s="1"/>
  <c r="W20" i="1"/>
  <c r="W7" i="1"/>
  <c r="Q7" i="1"/>
  <c r="AC7" i="1"/>
  <c r="AC25" i="1" s="1"/>
  <c r="Q20" i="1"/>
  <c r="H20" i="1"/>
  <c r="H7" i="1"/>
  <c r="Z20" i="1"/>
  <c r="T7" i="1"/>
  <c r="T20" i="1"/>
  <c r="W25" i="1" l="1"/>
  <c r="N25" i="1"/>
  <c r="Z25" i="1"/>
  <c r="Q25" i="1"/>
  <c r="T25" i="1"/>
  <c r="H25" i="1"/>
  <c r="H34" i="1" l="1"/>
  <c r="N34" i="1" s="1"/>
  <c r="Z34" i="1" s="1"/>
  <c r="AC45" i="1" s="1"/>
</calcChain>
</file>

<file path=xl/sharedStrings.xml><?xml version="1.0" encoding="utf-8"?>
<sst xmlns="http://schemas.openxmlformats.org/spreadsheetml/2006/main" count="74" uniqueCount="64">
  <si>
    <t>Výpočet ekonomické návrtatnosti zařízení FaserMax</t>
  </si>
  <si>
    <t>Vstupní data poskytnutá provozovatelem bioplynové stanice</t>
  </si>
  <si>
    <t>Rok</t>
  </si>
  <si>
    <t>Měsíc</t>
  </si>
  <si>
    <t>Kukuřičná siláž (t)</t>
  </si>
  <si>
    <t>Kukuřičná siláž (Kč)</t>
  </si>
  <si>
    <t>Kukuřičná siláž</t>
  </si>
  <si>
    <t>Hovězí hnůj (t)</t>
  </si>
  <si>
    <t>Hovězí hnůj (Kč)</t>
  </si>
  <si>
    <t>Hovězí hnůj</t>
  </si>
  <si>
    <t>Travní senáž (t)</t>
  </si>
  <si>
    <t>Travní senáž (Kč)</t>
  </si>
  <si>
    <t>Travní senáž</t>
  </si>
  <si>
    <t>Omelky (t)</t>
  </si>
  <si>
    <t>Omelky (Kč)</t>
  </si>
  <si>
    <t>Omelky</t>
  </si>
  <si>
    <t>Ječmen zrno (t)</t>
  </si>
  <si>
    <t>Ječmen zrno (Kč)</t>
  </si>
  <si>
    <t>Ječmen (zrno)</t>
  </si>
  <si>
    <t>Čirok siláž (t)</t>
  </si>
  <si>
    <t>Čirok siláž (Kč)</t>
  </si>
  <si>
    <t>Čirok (siláž)</t>
  </si>
  <si>
    <t xml:space="preserve">Žito GPS (t) </t>
  </si>
  <si>
    <t>Žito GPS (Kč)</t>
  </si>
  <si>
    <t>Žito (GPS)</t>
  </si>
  <si>
    <t>Kejda (t)</t>
  </si>
  <si>
    <t>Kejda (Kč)</t>
  </si>
  <si>
    <t>Digestát (m3/rok)</t>
  </si>
  <si>
    <t>Digestát vyvážení</t>
  </si>
  <si>
    <t>Před instalací zařízení FaserMax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</si>
  <si>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</si>
  <si>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</si>
  <si>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</si>
  <si>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</si>
  <si>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</si>
  <si>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</si>
  <si>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</si>
  <si>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</si>
  <si>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</si>
  <si>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Čištění BPS</t>
  </si>
  <si>
    <t>Po instalaci zařízení FaserMax (20.10.2024)</t>
  </si>
  <si>
    <t>Průměrná úspora Kč/měsíc</t>
  </si>
  <si>
    <t>Náklady na vstupní suroviny</t>
  </si>
  <si>
    <t>Komodita</t>
  </si>
  <si>
    <t>Kč/t</t>
  </si>
  <si>
    <t>náklady na servis vlastní spotřebu za rok</t>
  </si>
  <si>
    <t>Travní siláž</t>
  </si>
  <si>
    <t>GPS (žito)</t>
  </si>
  <si>
    <t>Kejda hovězí</t>
  </si>
  <si>
    <t>Vyvážení digestátu</t>
  </si>
  <si>
    <t>Náklady ostatní</t>
  </si>
  <si>
    <t>Kč/rok</t>
  </si>
  <si>
    <t>Před</t>
  </si>
  <si>
    <t>po</t>
  </si>
  <si>
    <t xml:space="preserve">Servisní náklady </t>
  </si>
  <si>
    <t>Ekonomická návratnost zařízení FaserMax</t>
  </si>
  <si>
    <t>let</t>
  </si>
  <si>
    <t>Vl. spotřebu el. energie</t>
  </si>
  <si>
    <t>Buňky, které lze měnit</t>
  </si>
  <si>
    <r>
      <rPr>
        <sz val="10"/>
        <rFont val="Arial"/>
        <family val="2"/>
        <charset val="238"/>
      </rPr>
      <t>Před FaserMaxem</t>
    </r>
    <r>
      <rPr>
        <sz val="11"/>
        <color theme="1"/>
        <rFont val="Aptos Narrow"/>
        <family val="2"/>
        <charset val="238"/>
        <scheme val="minor"/>
      </rPr>
      <t xml:space="preserve">      průměrné náklady za měsíc</t>
    </r>
  </si>
  <si>
    <r>
      <rPr>
        <sz val="10"/>
        <rFont val="Arial"/>
        <family val="2"/>
        <charset val="238"/>
      </rPr>
      <t>S FaserMaxem</t>
    </r>
    <r>
      <rPr>
        <sz val="11"/>
        <color theme="1"/>
        <rFont val="Aptos Narrow"/>
        <family val="2"/>
        <charset val="238"/>
        <scheme val="minor"/>
      </rPr>
      <t xml:space="preserve">            průměrné náklady za měsíc</t>
    </r>
  </si>
  <si>
    <t>úspora nákladů na vstupní suroviny a digestát za měsíc</t>
  </si>
  <si>
    <t>úspora nákladů na vsupní suroviny a digestát za rok</t>
  </si>
  <si>
    <t>celková úspora při provozu FaserMaxu za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</si>
</sst>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&quot; t&quot;"/>
    <numFmt numFmtId="165" formatCode="#,##0\ &quot;Kč&quot;"/>
    <numFmt numFmtId="166" formatCode="0.00000"/>
    <numFmt numFmtId="167" formatCode="#,##0.0"/>
    <numFmt numFmtId="168" formatCode="0.0&quot; %&quot;"/>
  </numFmts>
  <fonts count="12" x14ac:knownFonts="1">
    <font>
      <sz val="11"/>
      <color theme="1"/>
      <name val="Aptos Narrow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2"/>
      <name val="Arial"/>
      <family val="2"/>
      <charset val="238"/>
    </font>
    <font>
      <sz val="12"/>
      <color theme="1"/>
      <name val="Aptos Narrow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3" fillId="2" borderId="26" xfId="0" applyNumberFormat="1" applyFont="1" applyFill="1" applyBorder="1"/>
    <xf numFmtId="164" fontId="3" fillId="2" borderId="22" xfId="0" applyNumberFormat="1" applyFont="1" applyFill="1" applyBorder="1"/>
    <xf numFmtId="165" fontId="3" fillId="2" borderId="23" xfId="0" applyNumberFormat="1" applyFont="1" applyFill="1" applyBorder="1"/>
    <xf numFmtId="165" fontId="3" fillId="2" borderId="13" xfId="0" applyNumberFormat="1" applyFont="1" applyFill="1" applyBorder="1"/>
    <xf numFmtId="165" fontId="3" fillId="2" borderId="11" xfId="0" applyNumberFormat="1" applyFont="1" applyFill="1" applyBorder="1"/>
    <xf numFmtId="164" fontId="3" fillId="2" borderId="11" xfId="0" applyNumberFormat="1" applyFont="1" applyFill="1" applyBorder="1"/>
    <xf numFmtId="165" fontId="3" fillId="2" borderId="14" xfId="0" applyNumberFormat="1" applyFont="1" applyFill="1" applyBorder="1"/>
    <xf numFmtId="165" fontId="3" fillId="2" borderId="0" xfId="0" applyNumberFormat="1" applyFont="1" applyFill="1"/>
    <xf numFmtId="164" fontId="3" fillId="2" borderId="13" xfId="0" applyNumberFormat="1" applyFont="1" applyFill="1" applyBorder="1"/>
    <xf numFmtId="165" fontId="3" fillId="2" borderId="12" xfId="0" applyNumberFormat="1" applyFont="1" applyFill="1" applyBorder="1"/>
    <xf numFmtId="164" fontId="3" fillId="2" borderId="25" xfId="0" applyNumberFormat="1" applyFont="1" applyFill="1" applyBorder="1"/>
    <xf numFmtId="164" fontId="3" fillId="2" borderId="18" xfId="0" applyNumberFormat="1" applyFont="1" applyFill="1" applyBorder="1"/>
    <xf numFmtId="165" fontId="3" fillId="2" borderId="19" xfId="0" applyNumberFormat="1" applyFont="1" applyFill="1" applyBorder="1"/>
    <xf numFmtId="164" fontId="0" fillId="3" borderId="22" xfId="0" applyNumberFormat="1" applyFill="1" applyBorder="1"/>
    <xf numFmtId="165" fontId="0" fillId="3" borderId="23" xfId="0" applyNumberFormat="1" applyFill="1" applyBorder="1"/>
    <xf numFmtId="165" fontId="0" fillId="3" borderId="22" xfId="0" applyNumberFormat="1" applyFill="1" applyBorder="1"/>
    <xf numFmtId="164" fontId="0" fillId="3" borderId="24" xfId="0" applyNumberFormat="1" applyFill="1" applyBorder="1"/>
    <xf numFmtId="165" fontId="0" fillId="3" borderId="2" xfId="0" applyNumberFormat="1" applyFill="1" applyBorder="1"/>
    <xf numFmtId="164" fontId="0" fillId="3" borderId="18" xfId="0" applyNumberFormat="1" applyFill="1" applyBorder="1"/>
    <xf numFmtId="165" fontId="0" fillId="3" borderId="19" xfId="0" applyNumberFormat="1" applyFill="1" applyBorder="1"/>
    <xf numFmtId="165" fontId="0" fillId="3" borderId="18" xfId="0" applyNumberFormat="1" applyFill="1" applyBorder="1"/>
    <xf numFmtId="164" fontId="0" fillId="3" borderId="20" xfId="0" applyNumberFormat="1" applyFill="1" applyBorder="1"/>
    <xf numFmtId="165" fontId="0" fillId="3" borderId="21" xfId="0" applyNumberFormat="1" applyFill="1" applyBorder="1"/>
    <xf numFmtId="166" fontId="0" fillId="0" borderId="0" xfId="0" applyNumberFormat="1"/>
    <xf numFmtId="164" fontId="0" fillId="5" borderId="18" xfId="0" applyNumberFormat="1" applyFill="1" applyBorder="1"/>
    <xf numFmtId="164" fontId="0" fillId="5" borderId="19" xfId="0" applyNumberFormat="1" applyFill="1" applyBorder="1"/>
    <xf numFmtId="164" fontId="0" fillId="5" borderId="25" xfId="0" applyNumberFormat="1" applyFill="1" applyBorder="1"/>
    <xf numFmtId="164" fontId="0" fillId="4" borderId="20" xfId="0" applyNumberFormat="1" applyFill="1" applyBorder="1"/>
    <xf numFmtId="164" fontId="0" fillId="4" borderId="2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28" xfId="0" applyNumberFormat="1" applyBorder="1" applyAlignment="1">
      <alignment vertical="center"/>
    </xf>
    <xf numFmtId="165" fontId="0" fillId="0" borderId="0" xfId="0" applyNumberFormat="1" applyAlignment="1">
      <alignment horizontal="center" vertical="center" wrapText="1"/>
    </xf>
    <xf numFmtId="0" fontId="0" fillId="6" borderId="33" xfId="0" applyFill="1" applyBorder="1"/>
    <xf numFmtId="0" fontId="0" fillId="6" borderId="37" xfId="0" applyFill="1" applyBorder="1"/>
    <xf numFmtId="3" fontId="2" fillId="0" borderId="0" xfId="0" applyNumberFormat="1" applyFont="1" applyAlignment="1">
      <alignment horizontal="right"/>
    </xf>
    <xf numFmtId="0" fontId="0" fillId="0" borderId="40" xfId="0" applyBorder="1"/>
    <xf numFmtId="0" fontId="0" fillId="0" borderId="33" xfId="0" applyBorder="1"/>
    <xf numFmtId="3" fontId="2" fillId="7" borderId="34" xfId="0" applyNumberFormat="1" applyFont="1" applyFill="1" applyBorder="1" applyAlignment="1">
      <alignment horizontal="right"/>
    </xf>
    <xf numFmtId="3" fontId="0" fillId="0" borderId="0" xfId="0" applyNumberFormat="1"/>
    <xf numFmtId="3" fontId="2" fillId="7" borderId="38" xfId="0" applyNumberFormat="1" applyFont="1" applyFill="1" applyBorder="1" applyAlignment="1">
      <alignment horizontal="right"/>
    </xf>
    <xf numFmtId="168" fontId="5" fillId="6" borderId="21" xfId="0" applyNumberFormat="1" applyFont="1" applyFill="1" applyBorder="1" applyAlignment="1">
      <alignment horizontal="center" vertical="center"/>
    </xf>
    <xf numFmtId="16" fontId="6" fillId="3" borderId="1" xfId="0" applyNumberFormat="1" applyFont="1" applyFill="1" applyBorder="1"/>
    <xf numFmtId="16" fontId="6" fillId="3" borderId="17" xfId="0" applyNumberFormat="1" applyFont="1" applyFill="1" applyBorder="1"/>
    <xf numFmtId="16" fontId="6" fillId="5" borderId="17" xfId="0" applyNumberFormat="1" applyFont="1" applyFill="1" applyBorder="1"/>
    <xf numFmtId="0" fontId="2" fillId="0" borderId="32" xfId="0" applyFont="1" applyBorder="1" applyAlignment="1">
      <alignment horizontal="right"/>
    </xf>
    <xf numFmtId="3" fontId="2" fillId="0" borderId="41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6" fillId="10" borderId="10" xfId="0" applyFont="1" applyFill="1" applyBorder="1"/>
    <xf numFmtId="164" fontId="0" fillId="10" borderId="11" xfId="0" applyNumberFormat="1" applyFill="1" applyBorder="1"/>
    <xf numFmtId="165" fontId="0" fillId="10" borderId="12" xfId="0" applyNumberFormat="1" applyFill="1" applyBorder="1"/>
    <xf numFmtId="165" fontId="0" fillId="10" borderId="11" xfId="0" applyNumberFormat="1" applyFill="1" applyBorder="1"/>
    <xf numFmtId="164" fontId="0" fillId="10" borderId="14" xfId="0" applyNumberFormat="1" applyFill="1" applyBorder="1"/>
    <xf numFmtId="0" fontId="6" fillId="10" borderId="17" xfId="0" applyFont="1" applyFill="1" applyBorder="1"/>
    <xf numFmtId="164" fontId="0" fillId="10" borderId="18" xfId="0" applyNumberFormat="1" applyFill="1" applyBorder="1"/>
    <xf numFmtId="165" fontId="0" fillId="10" borderId="19" xfId="0" applyNumberFormat="1" applyFill="1" applyBorder="1"/>
    <xf numFmtId="165" fontId="0" fillId="10" borderId="18" xfId="0" applyNumberFormat="1" applyFill="1" applyBorder="1"/>
    <xf numFmtId="164" fontId="0" fillId="10" borderId="20" xfId="0" applyNumberFormat="1" applyFill="1" applyBorder="1"/>
    <xf numFmtId="165" fontId="0" fillId="10" borderId="21" xfId="0" applyNumberFormat="1" applyFill="1" applyBorder="1"/>
    <xf numFmtId="16" fontId="6" fillId="10" borderId="1" xfId="0" applyNumberFormat="1" applyFont="1" applyFill="1" applyBorder="1"/>
    <xf numFmtId="164" fontId="0" fillId="10" borderId="22" xfId="0" applyNumberFormat="1" applyFill="1" applyBorder="1"/>
    <xf numFmtId="165" fontId="0" fillId="10" borderId="23" xfId="0" applyNumberFormat="1" applyFill="1" applyBorder="1"/>
    <xf numFmtId="165" fontId="0" fillId="10" borderId="22" xfId="0" applyNumberFormat="1" applyFill="1" applyBorder="1"/>
    <xf numFmtId="164" fontId="0" fillId="10" borderId="24" xfId="0" applyNumberFormat="1" applyFill="1" applyBorder="1"/>
    <xf numFmtId="165" fontId="0" fillId="10" borderId="2" xfId="0" applyNumberFormat="1" applyFill="1" applyBorder="1"/>
    <xf numFmtId="16" fontId="6" fillId="10" borderId="10" xfId="0" applyNumberFormat="1" applyFont="1" applyFill="1" applyBorder="1"/>
    <xf numFmtId="16" fontId="6" fillId="10" borderId="17" xfId="0" applyNumberFormat="1" applyFont="1" applyFill="1" applyBorder="1"/>
    <xf numFmtId="167" fontId="4" fillId="6" borderId="2" xfId="0" applyNumberFormat="1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167" fontId="4" fillId="6" borderId="21" xfId="0" applyNumberFormat="1" applyFont="1" applyFill="1" applyBorder="1" applyAlignment="1">
      <alignment vertical="center"/>
    </xf>
    <xf numFmtId="0" fontId="9" fillId="0" borderId="31" xfId="0" applyFont="1" applyBorder="1"/>
    <xf numFmtId="165" fontId="9" fillId="0" borderId="29" xfId="0" applyNumberFormat="1" applyFont="1" applyBorder="1" applyAlignment="1">
      <alignment horizontal="center" vertical="center" wrapText="1"/>
    </xf>
    <xf numFmtId="165" fontId="9" fillId="3" borderId="8" xfId="0" applyNumberFormat="1" applyFont="1" applyFill="1" applyBorder="1" applyAlignment="1">
      <alignment vertical="center"/>
    </xf>
    <xf numFmtId="165" fontId="9" fillId="3" borderId="6" xfId="0" applyNumberFormat="1" applyFont="1" applyFill="1" applyBorder="1" applyAlignment="1">
      <alignment vertical="center"/>
    </xf>
    <xf numFmtId="164" fontId="3" fillId="2" borderId="0" xfId="0" applyNumberFormat="1" applyFont="1" applyFill="1"/>
    <xf numFmtId="165" fontId="3" fillId="2" borderId="1" xfId="0" applyNumberFormat="1" applyFont="1" applyFill="1" applyBorder="1"/>
    <xf numFmtId="165" fontId="3" fillId="2" borderId="2" xfId="0" applyNumberFormat="1" applyFont="1" applyFill="1" applyBorder="1"/>
    <xf numFmtId="164" fontId="3" fillId="2" borderId="2" xfId="0" applyNumberFormat="1" applyFont="1" applyFill="1" applyBorder="1"/>
    <xf numFmtId="165" fontId="3" fillId="2" borderId="3" xfId="0" applyNumberFormat="1" applyFont="1" applyFill="1" applyBorder="1"/>
    <xf numFmtId="165" fontId="3" fillId="2" borderId="10" xfId="0" applyNumberFormat="1" applyFont="1" applyFill="1" applyBorder="1"/>
    <xf numFmtId="165" fontId="3" fillId="2" borderId="35" xfId="0" applyNumberFormat="1" applyFont="1" applyFill="1" applyBorder="1"/>
    <xf numFmtId="165" fontId="3" fillId="2" borderId="17" xfId="0" applyNumberFormat="1" applyFont="1" applyFill="1" applyBorder="1"/>
    <xf numFmtId="165" fontId="3" fillId="2" borderId="21" xfId="0" applyNumberFormat="1" applyFont="1" applyFill="1" applyBorder="1"/>
    <xf numFmtId="164" fontId="3" fillId="2" borderId="21" xfId="0" applyNumberFormat="1" applyFont="1" applyFill="1" applyBorder="1"/>
    <xf numFmtId="165" fontId="3" fillId="2" borderId="36" xfId="0" applyNumberFormat="1" applyFont="1" applyFill="1" applyBorder="1"/>
    <xf numFmtId="164" fontId="0" fillId="5" borderId="20" xfId="0" applyNumberFormat="1" applyFill="1" applyBorder="1"/>
    <xf numFmtId="165" fontId="9" fillId="3" borderId="30" xfId="0" applyNumberFormat="1" applyFont="1" applyFill="1" applyBorder="1" applyAlignment="1">
      <alignment vertical="center"/>
    </xf>
    <xf numFmtId="0" fontId="11" fillId="0" borderId="21" xfId="0" applyFont="1" applyBorder="1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1" xfId="0" applyFont="1" applyBorder="1" applyAlignment="1">
      <alignment vertical="center"/>
    </xf>
    <xf numFmtId="3" fontId="10" fillId="9" borderId="34" xfId="0" applyNumberFormat="1" applyFont="1" applyFill="1" applyBorder="1" applyAlignment="1" applyProtection="1">
      <alignment horizontal="right"/>
      <protection locked="0"/>
    </xf>
    <xf numFmtId="3" fontId="10" fillId="9" borderId="38" xfId="0" applyNumberFormat="1" applyFont="1" applyFill="1" applyBorder="1" applyAlignment="1" applyProtection="1">
      <alignment horizontal="right"/>
      <protection locked="0"/>
    </xf>
    <xf numFmtId="0" fontId="11" fillId="6" borderId="33" xfId="0" applyFont="1" applyFill="1" applyBorder="1"/>
    <xf numFmtId="0" fontId="11" fillId="6" borderId="37" xfId="0" applyFont="1" applyFill="1" applyBorder="1"/>
    <xf numFmtId="167" fontId="4" fillId="6" borderId="3" xfId="0" applyNumberFormat="1" applyFont="1" applyFill="1" applyBorder="1" applyAlignment="1">
      <alignment horizontal="left" vertical="center"/>
    </xf>
    <xf numFmtId="167" fontId="4" fillId="6" borderId="36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165" fontId="10" fillId="2" borderId="21" xfId="0" applyNumberFormat="1" applyFont="1" applyFill="1" applyBorder="1" applyAlignment="1">
      <alignment horizontal="center" vertical="center"/>
    </xf>
    <xf numFmtId="165" fontId="10" fillId="11" borderId="21" xfId="0" applyNumberFormat="1" applyFont="1" applyFill="1" applyBorder="1" applyAlignment="1">
      <alignment horizontal="center" vertical="center"/>
    </xf>
    <xf numFmtId="165" fontId="10" fillId="8" borderId="21" xfId="0" applyNumberFormat="1" applyFont="1" applyFill="1" applyBorder="1" applyAlignment="1">
      <alignment horizontal="center" vertical="center"/>
    </xf>
    <xf numFmtId="165" fontId="10" fillId="3" borderId="17" xfId="0" applyNumberFormat="1" applyFont="1" applyFill="1" applyBorder="1" applyAlignment="1">
      <alignment horizontal="center" vertical="center"/>
    </xf>
    <xf numFmtId="165" fontId="10" fillId="3" borderId="21" xfId="0" applyNumberFormat="1" applyFont="1" applyFill="1" applyBorder="1" applyAlignment="1">
      <alignment horizontal="center" vertical="center"/>
    </xf>
    <xf numFmtId="165" fontId="10" fillId="3" borderId="36" xfId="0" applyNumberFormat="1" applyFont="1" applyFill="1" applyBorder="1" applyAlignment="1">
      <alignment horizontal="center" vertical="center"/>
    </xf>
    <xf numFmtId="165" fontId="0" fillId="10" borderId="1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0" fillId="3" borderId="22" xfId="0" applyNumberFormat="1" applyFill="1" applyBorder="1" applyAlignment="1">
      <alignment horizontal="center" vertical="center"/>
    </xf>
    <xf numFmtId="165" fontId="0" fillId="3" borderId="1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" fontId="0" fillId="10" borderId="12" xfId="0" applyNumberForma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7" fontId="4" fillId="6" borderId="1" xfId="0" applyNumberFormat="1" applyFont="1" applyFill="1" applyBorder="1" applyAlignment="1">
      <alignment horizontal="right" vertical="center"/>
    </xf>
    <xf numFmtId="167" fontId="4" fillId="6" borderId="2" xfId="0" applyNumberFormat="1" applyFont="1" applyFill="1" applyBorder="1" applyAlignment="1">
      <alignment horizontal="right" vertical="center"/>
    </xf>
    <xf numFmtId="167" fontId="4" fillId="6" borderId="17" xfId="0" applyNumberFormat="1" applyFont="1" applyFill="1" applyBorder="1" applyAlignment="1">
      <alignment horizontal="right" vertical="center"/>
    </xf>
    <xf numFmtId="167" fontId="4" fillId="6" borderId="21" xfId="0" applyNumberFormat="1" applyFont="1" applyFill="1" applyBorder="1" applyAlignment="1">
      <alignment horizontal="right" vertical="center"/>
    </xf>
    <xf numFmtId="167" fontId="4" fillId="6" borderId="2" xfId="0" applyNumberFormat="1" applyFont="1" applyFill="1" applyBorder="1" applyAlignment="1">
      <alignment horizontal="center" vertical="center"/>
    </xf>
    <xf numFmtId="167" fontId="4" fillId="6" borderId="2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5" fontId="0" fillId="3" borderId="26" xfId="0" applyNumberFormat="1" applyFill="1" applyBorder="1" applyAlignment="1">
      <alignment horizontal="center" vertical="center" wrapText="1"/>
    </xf>
    <xf numFmtId="165" fontId="0" fillId="3" borderId="13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0" fillId="10" borderId="13" xfId="0" applyNumberFormat="1" applyFill="1" applyBorder="1" applyAlignment="1">
      <alignment horizontal="center" vertical="center" wrapText="1"/>
    </xf>
    <xf numFmtId="165" fontId="0" fillId="3" borderId="24" xfId="0" applyNumberFormat="1" applyFill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3" fontId="0" fillId="4" borderId="17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165" fontId="0" fillId="10" borderId="26" xfId="0" applyNumberFormat="1" applyFill="1" applyBorder="1" applyAlignment="1">
      <alignment horizontal="center" vertical="center" wrapText="1"/>
    </xf>
    <xf numFmtId="165" fontId="0" fillId="10" borderId="22" xfId="0" applyNumberFormat="1" applyFill="1" applyBorder="1" applyAlignment="1">
      <alignment horizontal="center" vertical="center"/>
    </xf>
    <xf numFmtId="3" fontId="0" fillId="10" borderId="23" xfId="0" applyNumberFormat="1" applyFill="1" applyBorder="1" applyAlignment="1">
      <alignment horizontal="center" vertical="center"/>
    </xf>
    <xf numFmtId="165" fontId="0" fillId="10" borderId="41" xfId="0" applyNumberFormat="1" applyFill="1" applyBorder="1" applyAlignment="1">
      <alignment horizontal="center" vertical="center"/>
    </xf>
    <xf numFmtId="165" fontId="0" fillId="10" borderId="0" xfId="0" applyNumberFormat="1" applyFill="1" applyBorder="1"/>
    <xf numFmtId="165" fontId="0" fillId="10" borderId="34" xfId="0" applyNumberFormat="1" applyFill="1" applyBorder="1" applyAlignment="1">
      <alignment horizontal="center" vertical="center"/>
    </xf>
    <xf numFmtId="165" fontId="0" fillId="10" borderId="25" xfId="0" applyNumberFormat="1" applyFill="1" applyBorder="1" applyAlignment="1">
      <alignment horizontal="center" vertical="center" wrapText="1"/>
    </xf>
    <xf numFmtId="165" fontId="0" fillId="10" borderId="18" xfId="0" applyNumberFormat="1" applyFill="1" applyBorder="1" applyAlignment="1">
      <alignment horizontal="center" vertical="center"/>
    </xf>
    <xf numFmtId="3" fontId="0" fillId="10" borderId="19" xfId="0" applyNumberFormat="1" applyFill="1" applyBorder="1" applyAlignment="1">
      <alignment horizontal="center" vertical="center"/>
    </xf>
    <xf numFmtId="165" fontId="0" fillId="10" borderId="38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ADD2-A9B4-4CB4-B6AF-475F1928B2FA}">
  <sheetPr codeName="List1">
    <pageSetUpPr fitToPage="1"/>
  </sheetPr>
  <dimension ref="B1:AS46"/>
  <sheetViews>
    <sheetView tabSelected="1" topLeftCell="A5" zoomScaleNormal="100" workbookViewId="0">
      <selection activeCell="C34" sqref="C34"/>
    </sheetView>
  </sheetViews>
  <sheetFormatPr defaultRowHeight="14.4" x14ac:dyDescent="0.3"/>
  <cols>
    <col min="1" max="1" width="1.6640625" customWidth="1"/>
    <col min="2" max="2" width="20.77734375" customWidth="1"/>
    <col min="5" max="5" width="8.6640625" hidden="1" customWidth="1"/>
    <col min="6" max="6" width="13.109375" hidden="1" customWidth="1"/>
    <col min="7" max="7" width="25.5546875" customWidth="1"/>
    <col min="8" max="8" width="11.5546875" customWidth="1"/>
    <col min="9" max="9" width="9.109375" hidden="1" customWidth="1"/>
    <col min="10" max="10" width="2" hidden="1" customWidth="1"/>
    <col min="11" max="11" width="10.44140625" customWidth="1"/>
    <col min="12" max="12" width="9.44140625" hidden="1" customWidth="1"/>
    <col min="13" max="13" width="10.88671875" hidden="1" customWidth="1"/>
    <col min="14" max="14" width="11.5546875" customWidth="1"/>
    <col min="15" max="15" width="9.109375" hidden="1" customWidth="1"/>
    <col min="16" max="16" width="11.109375" hidden="1" customWidth="1"/>
    <col min="17" max="17" width="9" bestFit="1" customWidth="1"/>
    <col min="18" max="18" width="8.88671875" hidden="1" customWidth="1"/>
    <col min="19" max="19" width="9.33203125" hidden="1" customWidth="1"/>
    <col min="20" max="20" width="11.6640625" customWidth="1"/>
    <col min="21" max="21" width="8.88671875" hidden="1" customWidth="1"/>
    <col min="22" max="22" width="10.33203125" hidden="1" customWidth="1"/>
    <col min="23" max="23" width="9.6640625" customWidth="1"/>
    <col min="24" max="24" width="9.109375" hidden="1" customWidth="1"/>
    <col min="25" max="25" width="10.33203125" hidden="1" customWidth="1"/>
    <col min="26" max="26" width="12" customWidth="1"/>
    <col min="27" max="27" width="9.109375" hidden="1" customWidth="1"/>
    <col min="28" max="28" width="10.33203125" hidden="1" customWidth="1"/>
    <col min="29" max="29" width="10.33203125" bestFit="1" customWidth="1"/>
    <col min="30" max="30" width="16" hidden="1" customWidth="1"/>
    <col min="31" max="31" width="10.33203125" customWidth="1"/>
    <col min="32" max="32" width="3.33203125" customWidth="1"/>
    <col min="33" max="33" width="13.6640625" customWidth="1"/>
    <col min="34" max="34" width="12.6640625" customWidth="1"/>
    <col min="35" max="35" width="20" customWidth="1"/>
    <col min="36" max="37" width="11.6640625" customWidth="1"/>
    <col min="38" max="38" width="0.88671875" customWidth="1"/>
    <col min="39" max="39" width="7.5546875" hidden="1" customWidth="1"/>
    <col min="40" max="40" width="12.5546875" bestFit="1" customWidth="1"/>
    <col min="42" max="42" width="8" customWidth="1"/>
    <col min="43" max="43" width="6.33203125" hidden="1" customWidth="1"/>
    <col min="257" max="257" width="1.6640625" customWidth="1"/>
    <col min="258" max="258" width="19.33203125" customWidth="1"/>
    <col min="261" max="262" width="0" hidden="1" customWidth="1"/>
    <col min="263" max="263" width="16.109375" customWidth="1"/>
    <col min="264" max="264" width="11.5546875" customWidth="1"/>
    <col min="265" max="266" width="0" hidden="1" customWidth="1"/>
    <col min="267" max="267" width="10.44140625" customWidth="1"/>
    <col min="268" max="269" width="0" hidden="1" customWidth="1"/>
    <col min="270" max="270" width="11.5546875" customWidth="1"/>
    <col min="271" max="272" width="0" hidden="1" customWidth="1"/>
    <col min="273" max="273" width="9" bestFit="1" customWidth="1"/>
    <col min="274" max="275" width="0" hidden="1" customWidth="1"/>
    <col min="276" max="276" width="11.6640625" customWidth="1"/>
    <col min="277" max="278" width="0" hidden="1" customWidth="1"/>
    <col min="279" max="279" width="9.6640625" customWidth="1"/>
    <col min="280" max="281" width="0" hidden="1" customWidth="1"/>
    <col min="282" max="282" width="12" customWidth="1"/>
    <col min="283" max="284" width="0" hidden="1" customWidth="1"/>
    <col min="285" max="285" width="10.33203125" bestFit="1" customWidth="1"/>
    <col min="286" max="286" width="0" hidden="1" customWidth="1"/>
    <col min="287" max="287" width="10.33203125" customWidth="1"/>
    <col min="288" max="288" width="3.33203125" customWidth="1"/>
    <col min="289" max="289" width="13.6640625" customWidth="1"/>
    <col min="290" max="290" width="12.6640625" customWidth="1"/>
    <col min="291" max="291" width="20" customWidth="1"/>
    <col min="292" max="293" width="11.6640625" customWidth="1"/>
    <col min="294" max="294" width="0.88671875" customWidth="1"/>
    <col min="295" max="295" width="0" hidden="1" customWidth="1"/>
    <col min="296" max="296" width="12.5546875" bestFit="1" customWidth="1"/>
    <col min="298" max="298" width="8" customWidth="1"/>
    <col min="299" max="299" width="0" hidden="1" customWidth="1"/>
    <col min="513" max="513" width="1.6640625" customWidth="1"/>
    <col min="514" max="514" width="19.33203125" customWidth="1"/>
    <col min="517" max="518" width="0" hidden="1" customWidth="1"/>
    <col min="519" max="519" width="16.109375" customWidth="1"/>
    <col min="520" max="520" width="11.5546875" customWidth="1"/>
    <col min="521" max="522" width="0" hidden="1" customWidth="1"/>
    <col min="523" max="523" width="10.44140625" customWidth="1"/>
    <col min="524" max="525" width="0" hidden="1" customWidth="1"/>
    <col min="526" max="526" width="11.5546875" customWidth="1"/>
    <col min="527" max="528" width="0" hidden="1" customWidth="1"/>
    <col min="529" max="529" width="9" bestFit="1" customWidth="1"/>
    <col min="530" max="531" width="0" hidden="1" customWidth="1"/>
    <col min="532" max="532" width="11.6640625" customWidth="1"/>
    <col min="533" max="534" width="0" hidden="1" customWidth="1"/>
    <col min="535" max="535" width="9.6640625" customWidth="1"/>
    <col min="536" max="537" width="0" hidden="1" customWidth="1"/>
    <col min="538" max="538" width="12" customWidth="1"/>
    <col min="539" max="540" width="0" hidden="1" customWidth="1"/>
    <col min="541" max="541" width="10.33203125" bestFit="1" customWidth="1"/>
    <col min="542" max="542" width="0" hidden="1" customWidth="1"/>
    <col min="543" max="543" width="10.33203125" customWidth="1"/>
    <col min="544" max="544" width="3.33203125" customWidth="1"/>
    <col min="545" max="545" width="13.6640625" customWidth="1"/>
    <col min="546" max="546" width="12.6640625" customWidth="1"/>
    <col min="547" max="547" width="20" customWidth="1"/>
    <col min="548" max="549" width="11.6640625" customWidth="1"/>
    <col min="550" max="550" width="0.88671875" customWidth="1"/>
    <col min="551" max="551" width="0" hidden="1" customWidth="1"/>
    <col min="552" max="552" width="12.5546875" bestFit="1" customWidth="1"/>
    <col min="554" max="554" width="8" customWidth="1"/>
    <col min="555" max="555" width="0" hidden="1" customWidth="1"/>
    <col min="769" max="769" width="1.6640625" customWidth="1"/>
    <col min="770" max="770" width="19.33203125" customWidth="1"/>
    <col min="773" max="774" width="0" hidden="1" customWidth="1"/>
    <col min="775" max="775" width="16.109375" customWidth="1"/>
    <col min="776" max="776" width="11.5546875" customWidth="1"/>
    <col min="777" max="778" width="0" hidden="1" customWidth="1"/>
    <col min="779" max="779" width="10.44140625" customWidth="1"/>
    <col min="780" max="781" width="0" hidden="1" customWidth="1"/>
    <col min="782" max="782" width="11.5546875" customWidth="1"/>
    <col min="783" max="784" width="0" hidden="1" customWidth="1"/>
    <col min="785" max="785" width="9" bestFit="1" customWidth="1"/>
    <col min="786" max="787" width="0" hidden="1" customWidth="1"/>
    <col min="788" max="788" width="11.6640625" customWidth="1"/>
    <col min="789" max="790" width="0" hidden="1" customWidth="1"/>
    <col min="791" max="791" width="9.6640625" customWidth="1"/>
    <col min="792" max="793" width="0" hidden="1" customWidth="1"/>
    <col min="794" max="794" width="12" customWidth="1"/>
    <col min="795" max="796" width="0" hidden="1" customWidth="1"/>
    <col min="797" max="797" width="10.33203125" bestFit="1" customWidth="1"/>
    <col min="798" max="798" width="0" hidden="1" customWidth="1"/>
    <col min="799" max="799" width="10.33203125" customWidth="1"/>
    <col min="800" max="800" width="3.33203125" customWidth="1"/>
    <col min="801" max="801" width="13.6640625" customWidth="1"/>
    <col min="802" max="802" width="12.6640625" customWidth="1"/>
    <col min="803" max="803" width="20" customWidth="1"/>
    <col min="804" max="805" width="11.6640625" customWidth="1"/>
    <col min="806" max="806" width="0.88671875" customWidth="1"/>
    <col min="807" max="807" width="0" hidden="1" customWidth="1"/>
    <col min="808" max="808" width="12.5546875" bestFit="1" customWidth="1"/>
    <col min="810" max="810" width="8" customWidth="1"/>
    <col min="811" max="811" width="0" hidden="1" customWidth="1"/>
    <col min="1025" max="1025" width="1.6640625" customWidth="1"/>
    <col min="1026" max="1026" width="19.33203125" customWidth="1"/>
    <col min="1029" max="1030" width="0" hidden="1" customWidth="1"/>
    <col min="1031" max="1031" width="16.109375" customWidth="1"/>
    <col min="1032" max="1032" width="11.5546875" customWidth="1"/>
    <col min="1033" max="1034" width="0" hidden="1" customWidth="1"/>
    <col min="1035" max="1035" width="10.44140625" customWidth="1"/>
    <col min="1036" max="1037" width="0" hidden="1" customWidth="1"/>
    <col min="1038" max="1038" width="11.5546875" customWidth="1"/>
    <col min="1039" max="1040" width="0" hidden="1" customWidth="1"/>
    <col min="1041" max="1041" width="9" bestFit="1" customWidth="1"/>
    <col min="1042" max="1043" width="0" hidden="1" customWidth="1"/>
    <col min="1044" max="1044" width="11.6640625" customWidth="1"/>
    <col min="1045" max="1046" width="0" hidden="1" customWidth="1"/>
    <col min="1047" max="1047" width="9.6640625" customWidth="1"/>
    <col min="1048" max="1049" width="0" hidden="1" customWidth="1"/>
    <col min="1050" max="1050" width="12" customWidth="1"/>
    <col min="1051" max="1052" width="0" hidden="1" customWidth="1"/>
    <col min="1053" max="1053" width="10.33203125" bestFit="1" customWidth="1"/>
    <col min="1054" max="1054" width="0" hidden="1" customWidth="1"/>
    <col min="1055" max="1055" width="10.33203125" customWidth="1"/>
    <col min="1056" max="1056" width="3.33203125" customWidth="1"/>
    <col min="1057" max="1057" width="13.6640625" customWidth="1"/>
    <col min="1058" max="1058" width="12.6640625" customWidth="1"/>
    <col min="1059" max="1059" width="20" customWidth="1"/>
    <col min="1060" max="1061" width="11.6640625" customWidth="1"/>
    <col min="1062" max="1062" width="0.88671875" customWidth="1"/>
    <col min="1063" max="1063" width="0" hidden="1" customWidth="1"/>
    <col min="1064" max="1064" width="12.5546875" bestFit="1" customWidth="1"/>
    <col min="1066" max="1066" width="8" customWidth="1"/>
    <col min="1067" max="1067" width="0" hidden="1" customWidth="1"/>
    <col min="1281" max="1281" width="1.6640625" customWidth="1"/>
    <col min="1282" max="1282" width="19.33203125" customWidth="1"/>
    <col min="1285" max="1286" width="0" hidden="1" customWidth="1"/>
    <col min="1287" max="1287" width="16.109375" customWidth="1"/>
    <col min="1288" max="1288" width="11.5546875" customWidth="1"/>
    <col min="1289" max="1290" width="0" hidden="1" customWidth="1"/>
    <col min="1291" max="1291" width="10.44140625" customWidth="1"/>
    <col min="1292" max="1293" width="0" hidden="1" customWidth="1"/>
    <col min="1294" max="1294" width="11.5546875" customWidth="1"/>
    <col min="1295" max="1296" width="0" hidden="1" customWidth="1"/>
    <col min="1297" max="1297" width="9" bestFit="1" customWidth="1"/>
    <col min="1298" max="1299" width="0" hidden="1" customWidth="1"/>
    <col min="1300" max="1300" width="11.6640625" customWidth="1"/>
    <col min="1301" max="1302" width="0" hidden="1" customWidth="1"/>
    <col min="1303" max="1303" width="9.6640625" customWidth="1"/>
    <col min="1304" max="1305" width="0" hidden="1" customWidth="1"/>
    <col min="1306" max="1306" width="12" customWidth="1"/>
    <col min="1307" max="1308" width="0" hidden="1" customWidth="1"/>
    <col min="1309" max="1309" width="10.33203125" bestFit="1" customWidth="1"/>
    <col min="1310" max="1310" width="0" hidden="1" customWidth="1"/>
    <col min="1311" max="1311" width="10.33203125" customWidth="1"/>
    <col min="1312" max="1312" width="3.33203125" customWidth="1"/>
    <col min="1313" max="1313" width="13.6640625" customWidth="1"/>
    <col min="1314" max="1314" width="12.6640625" customWidth="1"/>
    <col min="1315" max="1315" width="20" customWidth="1"/>
    <col min="1316" max="1317" width="11.6640625" customWidth="1"/>
    <col min="1318" max="1318" width="0.88671875" customWidth="1"/>
    <col min="1319" max="1319" width="0" hidden="1" customWidth="1"/>
    <col min="1320" max="1320" width="12.5546875" bestFit="1" customWidth="1"/>
    <col min="1322" max="1322" width="8" customWidth="1"/>
    <col min="1323" max="1323" width="0" hidden="1" customWidth="1"/>
    <col min="1537" max="1537" width="1.6640625" customWidth="1"/>
    <col min="1538" max="1538" width="19.33203125" customWidth="1"/>
    <col min="1541" max="1542" width="0" hidden="1" customWidth="1"/>
    <col min="1543" max="1543" width="16.109375" customWidth="1"/>
    <col min="1544" max="1544" width="11.5546875" customWidth="1"/>
    <col min="1545" max="1546" width="0" hidden="1" customWidth="1"/>
    <col min="1547" max="1547" width="10.44140625" customWidth="1"/>
    <col min="1548" max="1549" width="0" hidden="1" customWidth="1"/>
    <col min="1550" max="1550" width="11.5546875" customWidth="1"/>
    <col min="1551" max="1552" width="0" hidden="1" customWidth="1"/>
    <col min="1553" max="1553" width="9" bestFit="1" customWidth="1"/>
    <col min="1554" max="1555" width="0" hidden="1" customWidth="1"/>
    <col min="1556" max="1556" width="11.6640625" customWidth="1"/>
    <col min="1557" max="1558" width="0" hidden="1" customWidth="1"/>
    <col min="1559" max="1559" width="9.6640625" customWidth="1"/>
    <col min="1560" max="1561" width="0" hidden="1" customWidth="1"/>
    <col min="1562" max="1562" width="12" customWidth="1"/>
    <col min="1563" max="1564" width="0" hidden="1" customWidth="1"/>
    <col min="1565" max="1565" width="10.33203125" bestFit="1" customWidth="1"/>
    <col min="1566" max="1566" width="0" hidden="1" customWidth="1"/>
    <col min="1567" max="1567" width="10.33203125" customWidth="1"/>
    <col min="1568" max="1568" width="3.33203125" customWidth="1"/>
    <col min="1569" max="1569" width="13.6640625" customWidth="1"/>
    <col min="1570" max="1570" width="12.6640625" customWidth="1"/>
    <col min="1571" max="1571" width="20" customWidth="1"/>
    <col min="1572" max="1573" width="11.6640625" customWidth="1"/>
    <col min="1574" max="1574" width="0.88671875" customWidth="1"/>
    <col min="1575" max="1575" width="0" hidden="1" customWidth="1"/>
    <col min="1576" max="1576" width="12.5546875" bestFit="1" customWidth="1"/>
    <col min="1578" max="1578" width="8" customWidth="1"/>
    <col min="1579" max="1579" width="0" hidden="1" customWidth="1"/>
    <col min="1793" max="1793" width="1.6640625" customWidth="1"/>
    <col min="1794" max="1794" width="19.33203125" customWidth="1"/>
    <col min="1797" max="1798" width="0" hidden="1" customWidth="1"/>
    <col min="1799" max="1799" width="16.109375" customWidth="1"/>
    <col min="1800" max="1800" width="11.5546875" customWidth="1"/>
    <col min="1801" max="1802" width="0" hidden="1" customWidth="1"/>
    <col min="1803" max="1803" width="10.44140625" customWidth="1"/>
    <col min="1804" max="1805" width="0" hidden="1" customWidth="1"/>
    <col min="1806" max="1806" width="11.5546875" customWidth="1"/>
    <col min="1807" max="1808" width="0" hidden="1" customWidth="1"/>
    <col min="1809" max="1809" width="9" bestFit="1" customWidth="1"/>
    <col min="1810" max="1811" width="0" hidden="1" customWidth="1"/>
    <col min="1812" max="1812" width="11.6640625" customWidth="1"/>
    <col min="1813" max="1814" width="0" hidden="1" customWidth="1"/>
    <col min="1815" max="1815" width="9.6640625" customWidth="1"/>
    <col min="1816" max="1817" width="0" hidden="1" customWidth="1"/>
    <col min="1818" max="1818" width="12" customWidth="1"/>
    <col min="1819" max="1820" width="0" hidden="1" customWidth="1"/>
    <col min="1821" max="1821" width="10.33203125" bestFit="1" customWidth="1"/>
    <col min="1822" max="1822" width="0" hidden="1" customWidth="1"/>
    <col min="1823" max="1823" width="10.33203125" customWidth="1"/>
    <col min="1824" max="1824" width="3.33203125" customWidth="1"/>
    <col min="1825" max="1825" width="13.6640625" customWidth="1"/>
    <col min="1826" max="1826" width="12.6640625" customWidth="1"/>
    <col min="1827" max="1827" width="20" customWidth="1"/>
    <col min="1828" max="1829" width="11.6640625" customWidth="1"/>
    <col min="1830" max="1830" width="0.88671875" customWidth="1"/>
    <col min="1831" max="1831" width="0" hidden="1" customWidth="1"/>
    <col min="1832" max="1832" width="12.5546875" bestFit="1" customWidth="1"/>
    <col min="1834" max="1834" width="8" customWidth="1"/>
    <col min="1835" max="1835" width="0" hidden="1" customWidth="1"/>
    <col min="2049" max="2049" width="1.6640625" customWidth="1"/>
    <col min="2050" max="2050" width="19.33203125" customWidth="1"/>
    <col min="2053" max="2054" width="0" hidden="1" customWidth="1"/>
    <col min="2055" max="2055" width="16.109375" customWidth="1"/>
    <col min="2056" max="2056" width="11.5546875" customWidth="1"/>
    <col min="2057" max="2058" width="0" hidden="1" customWidth="1"/>
    <col min="2059" max="2059" width="10.44140625" customWidth="1"/>
    <col min="2060" max="2061" width="0" hidden="1" customWidth="1"/>
    <col min="2062" max="2062" width="11.5546875" customWidth="1"/>
    <col min="2063" max="2064" width="0" hidden="1" customWidth="1"/>
    <col min="2065" max="2065" width="9" bestFit="1" customWidth="1"/>
    <col min="2066" max="2067" width="0" hidden="1" customWidth="1"/>
    <col min="2068" max="2068" width="11.6640625" customWidth="1"/>
    <col min="2069" max="2070" width="0" hidden="1" customWidth="1"/>
    <col min="2071" max="2071" width="9.6640625" customWidth="1"/>
    <col min="2072" max="2073" width="0" hidden="1" customWidth="1"/>
    <col min="2074" max="2074" width="12" customWidth="1"/>
    <col min="2075" max="2076" width="0" hidden="1" customWidth="1"/>
    <col min="2077" max="2077" width="10.33203125" bestFit="1" customWidth="1"/>
    <col min="2078" max="2078" width="0" hidden="1" customWidth="1"/>
    <col min="2079" max="2079" width="10.33203125" customWidth="1"/>
    <col min="2080" max="2080" width="3.33203125" customWidth="1"/>
    <col min="2081" max="2081" width="13.6640625" customWidth="1"/>
    <col min="2082" max="2082" width="12.6640625" customWidth="1"/>
    <col min="2083" max="2083" width="20" customWidth="1"/>
    <col min="2084" max="2085" width="11.6640625" customWidth="1"/>
    <col min="2086" max="2086" width="0.88671875" customWidth="1"/>
    <col min="2087" max="2087" width="0" hidden="1" customWidth="1"/>
    <col min="2088" max="2088" width="12.5546875" bestFit="1" customWidth="1"/>
    <col min="2090" max="2090" width="8" customWidth="1"/>
    <col min="2091" max="2091" width="0" hidden="1" customWidth="1"/>
    <col min="2305" max="2305" width="1.6640625" customWidth="1"/>
    <col min="2306" max="2306" width="19.33203125" customWidth="1"/>
    <col min="2309" max="2310" width="0" hidden="1" customWidth="1"/>
    <col min="2311" max="2311" width="16.109375" customWidth="1"/>
    <col min="2312" max="2312" width="11.5546875" customWidth="1"/>
    <col min="2313" max="2314" width="0" hidden="1" customWidth="1"/>
    <col min="2315" max="2315" width="10.44140625" customWidth="1"/>
    <col min="2316" max="2317" width="0" hidden="1" customWidth="1"/>
    <col min="2318" max="2318" width="11.5546875" customWidth="1"/>
    <col min="2319" max="2320" width="0" hidden="1" customWidth="1"/>
    <col min="2321" max="2321" width="9" bestFit="1" customWidth="1"/>
    <col min="2322" max="2323" width="0" hidden="1" customWidth="1"/>
    <col min="2324" max="2324" width="11.6640625" customWidth="1"/>
    <col min="2325" max="2326" width="0" hidden="1" customWidth="1"/>
    <col min="2327" max="2327" width="9.6640625" customWidth="1"/>
    <col min="2328" max="2329" width="0" hidden="1" customWidth="1"/>
    <col min="2330" max="2330" width="12" customWidth="1"/>
    <col min="2331" max="2332" width="0" hidden="1" customWidth="1"/>
    <col min="2333" max="2333" width="10.33203125" bestFit="1" customWidth="1"/>
    <col min="2334" max="2334" width="0" hidden="1" customWidth="1"/>
    <col min="2335" max="2335" width="10.33203125" customWidth="1"/>
    <col min="2336" max="2336" width="3.33203125" customWidth="1"/>
    <col min="2337" max="2337" width="13.6640625" customWidth="1"/>
    <col min="2338" max="2338" width="12.6640625" customWidth="1"/>
    <col min="2339" max="2339" width="20" customWidth="1"/>
    <col min="2340" max="2341" width="11.6640625" customWidth="1"/>
    <col min="2342" max="2342" width="0.88671875" customWidth="1"/>
    <col min="2343" max="2343" width="0" hidden="1" customWidth="1"/>
    <col min="2344" max="2344" width="12.5546875" bestFit="1" customWidth="1"/>
    <col min="2346" max="2346" width="8" customWidth="1"/>
    <col min="2347" max="2347" width="0" hidden="1" customWidth="1"/>
    <col min="2561" max="2561" width="1.6640625" customWidth="1"/>
    <col min="2562" max="2562" width="19.33203125" customWidth="1"/>
    <col min="2565" max="2566" width="0" hidden="1" customWidth="1"/>
    <col min="2567" max="2567" width="16.109375" customWidth="1"/>
    <col min="2568" max="2568" width="11.5546875" customWidth="1"/>
    <col min="2569" max="2570" width="0" hidden="1" customWidth="1"/>
    <col min="2571" max="2571" width="10.44140625" customWidth="1"/>
    <col min="2572" max="2573" width="0" hidden="1" customWidth="1"/>
    <col min="2574" max="2574" width="11.5546875" customWidth="1"/>
    <col min="2575" max="2576" width="0" hidden="1" customWidth="1"/>
    <col min="2577" max="2577" width="9" bestFit="1" customWidth="1"/>
    <col min="2578" max="2579" width="0" hidden="1" customWidth="1"/>
    <col min="2580" max="2580" width="11.6640625" customWidth="1"/>
    <col min="2581" max="2582" width="0" hidden="1" customWidth="1"/>
    <col min="2583" max="2583" width="9.6640625" customWidth="1"/>
    <col min="2584" max="2585" width="0" hidden="1" customWidth="1"/>
    <col min="2586" max="2586" width="12" customWidth="1"/>
    <col min="2587" max="2588" width="0" hidden="1" customWidth="1"/>
    <col min="2589" max="2589" width="10.33203125" bestFit="1" customWidth="1"/>
    <col min="2590" max="2590" width="0" hidden="1" customWidth="1"/>
    <col min="2591" max="2591" width="10.33203125" customWidth="1"/>
    <col min="2592" max="2592" width="3.33203125" customWidth="1"/>
    <col min="2593" max="2593" width="13.6640625" customWidth="1"/>
    <col min="2594" max="2594" width="12.6640625" customWidth="1"/>
    <col min="2595" max="2595" width="20" customWidth="1"/>
    <col min="2596" max="2597" width="11.6640625" customWidth="1"/>
    <col min="2598" max="2598" width="0.88671875" customWidth="1"/>
    <col min="2599" max="2599" width="0" hidden="1" customWidth="1"/>
    <col min="2600" max="2600" width="12.5546875" bestFit="1" customWidth="1"/>
    <col min="2602" max="2602" width="8" customWidth="1"/>
    <col min="2603" max="2603" width="0" hidden="1" customWidth="1"/>
    <col min="2817" max="2817" width="1.6640625" customWidth="1"/>
    <col min="2818" max="2818" width="19.33203125" customWidth="1"/>
    <col min="2821" max="2822" width="0" hidden="1" customWidth="1"/>
    <col min="2823" max="2823" width="16.109375" customWidth="1"/>
    <col min="2824" max="2824" width="11.5546875" customWidth="1"/>
    <col min="2825" max="2826" width="0" hidden="1" customWidth="1"/>
    <col min="2827" max="2827" width="10.44140625" customWidth="1"/>
    <col min="2828" max="2829" width="0" hidden="1" customWidth="1"/>
    <col min="2830" max="2830" width="11.5546875" customWidth="1"/>
    <col min="2831" max="2832" width="0" hidden="1" customWidth="1"/>
    <col min="2833" max="2833" width="9" bestFit="1" customWidth="1"/>
    <col min="2834" max="2835" width="0" hidden="1" customWidth="1"/>
    <col min="2836" max="2836" width="11.6640625" customWidth="1"/>
    <col min="2837" max="2838" width="0" hidden="1" customWidth="1"/>
    <col min="2839" max="2839" width="9.6640625" customWidth="1"/>
    <col min="2840" max="2841" width="0" hidden="1" customWidth="1"/>
    <col min="2842" max="2842" width="12" customWidth="1"/>
    <col min="2843" max="2844" width="0" hidden="1" customWidth="1"/>
    <col min="2845" max="2845" width="10.33203125" bestFit="1" customWidth="1"/>
    <col min="2846" max="2846" width="0" hidden="1" customWidth="1"/>
    <col min="2847" max="2847" width="10.33203125" customWidth="1"/>
    <col min="2848" max="2848" width="3.33203125" customWidth="1"/>
    <col min="2849" max="2849" width="13.6640625" customWidth="1"/>
    <col min="2850" max="2850" width="12.6640625" customWidth="1"/>
    <col min="2851" max="2851" width="20" customWidth="1"/>
    <col min="2852" max="2853" width="11.6640625" customWidth="1"/>
    <col min="2854" max="2854" width="0.88671875" customWidth="1"/>
    <col min="2855" max="2855" width="0" hidden="1" customWidth="1"/>
    <col min="2856" max="2856" width="12.5546875" bestFit="1" customWidth="1"/>
    <col min="2858" max="2858" width="8" customWidth="1"/>
    <col min="2859" max="2859" width="0" hidden="1" customWidth="1"/>
    <col min="3073" max="3073" width="1.6640625" customWidth="1"/>
    <col min="3074" max="3074" width="19.33203125" customWidth="1"/>
    <col min="3077" max="3078" width="0" hidden="1" customWidth="1"/>
    <col min="3079" max="3079" width="16.109375" customWidth="1"/>
    <col min="3080" max="3080" width="11.5546875" customWidth="1"/>
    <col min="3081" max="3082" width="0" hidden="1" customWidth="1"/>
    <col min="3083" max="3083" width="10.44140625" customWidth="1"/>
    <col min="3084" max="3085" width="0" hidden="1" customWidth="1"/>
    <col min="3086" max="3086" width="11.5546875" customWidth="1"/>
    <col min="3087" max="3088" width="0" hidden="1" customWidth="1"/>
    <col min="3089" max="3089" width="9" bestFit="1" customWidth="1"/>
    <col min="3090" max="3091" width="0" hidden="1" customWidth="1"/>
    <col min="3092" max="3092" width="11.6640625" customWidth="1"/>
    <col min="3093" max="3094" width="0" hidden="1" customWidth="1"/>
    <col min="3095" max="3095" width="9.6640625" customWidth="1"/>
    <col min="3096" max="3097" width="0" hidden="1" customWidth="1"/>
    <col min="3098" max="3098" width="12" customWidth="1"/>
    <col min="3099" max="3100" width="0" hidden="1" customWidth="1"/>
    <col min="3101" max="3101" width="10.33203125" bestFit="1" customWidth="1"/>
    <col min="3102" max="3102" width="0" hidden="1" customWidth="1"/>
    <col min="3103" max="3103" width="10.33203125" customWidth="1"/>
    <col min="3104" max="3104" width="3.33203125" customWidth="1"/>
    <col min="3105" max="3105" width="13.6640625" customWidth="1"/>
    <col min="3106" max="3106" width="12.6640625" customWidth="1"/>
    <col min="3107" max="3107" width="20" customWidth="1"/>
    <col min="3108" max="3109" width="11.6640625" customWidth="1"/>
    <col min="3110" max="3110" width="0.88671875" customWidth="1"/>
    <col min="3111" max="3111" width="0" hidden="1" customWidth="1"/>
    <col min="3112" max="3112" width="12.5546875" bestFit="1" customWidth="1"/>
    <col min="3114" max="3114" width="8" customWidth="1"/>
    <col min="3115" max="3115" width="0" hidden="1" customWidth="1"/>
    <col min="3329" max="3329" width="1.6640625" customWidth="1"/>
    <col min="3330" max="3330" width="19.33203125" customWidth="1"/>
    <col min="3333" max="3334" width="0" hidden="1" customWidth="1"/>
    <col min="3335" max="3335" width="16.109375" customWidth="1"/>
    <col min="3336" max="3336" width="11.5546875" customWidth="1"/>
    <col min="3337" max="3338" width="0" hidden="1" customWidth="1"/>
    <col min="3339" max="3339" width="10.44140625" customWidth="1"/>
    <col min="3340" max="3341" width="0" hidden="1" customWidth="1"/>
    <col min="3342" max="3342" width="11.5546875" customWidth="1"/>
    <col min="3343" max="3344" width="0" hidden="1" customWidth="1"/>
    <col min="3345" max="3345" width="9" bestFit="1" customWidth="1"/>
    <col min="3346" max="3347" width="0" hidden="1" customWidth="1"/>
    <col min="3348" max="3348" width="11.6640625" customWidth="1"/>
    <col min="3349" max="3350" width="0" hidden="1" customWidth="1"/>
    <col min="3351" max="3351" width="9.6640625" customWidth="1"/>
    <col min="3352" max="3353" width="0" hidden="1" customWidth="1"/>
    <col min="3354" max="3354" width="12" customWidth="1"/>
    <col min="3355" max="3356" width="0" hidden="1" customWidth="1"/>
    <col min="3357" max="3357" width="10.33203125" bestFit="1" customWidth="1"/>
    <col min="3358" max="3358" width="0" hidden="1" customWidth="1"/>
    <col min="3359" max="3359" width="10.33203125" customWidth="1"/>
    <col min="3360" max="3360" width="3.33203125" customWidth="1"/>
    <col min="3361" max="3361" width="13.6640625" customWidth="1"/>
    <col min="3362" max="3362" width="12.6640625" customWidth="1"/>
    <col min="3363" max="3363" width="20" customWidth="1"/>
    <col min="3364" max="3365" width="11.6640625" customWidth="1"/>
    <col min="3366" max="3366" width="0.88671875" customWidth="1"/>
    <col min="3367" max="3367" width="0" hidden="1" customWidth="1"/>
    <col min="3368" max="3368" width="12.5546875" bestFit="1" customWidth="1"/>
    <col min="3370" max="3370" width="8" customWidth="1"/>
    <col min="3371" max="3371" width="0" hidden="1" customWidth="1"/>
    <col min="3585" max="3585" width="1.6640625" customWidth="1"/>
    <col min="3586" max="3586" width="19.33203125" customWidth="1"/>
    <col min="3589" max="3590" width="0" hidden="1" customWidth="1"/>
    <col min="3591" max="3591" width="16.109375" customWidth="1"/>
    <col min="3592" max="3592" width="11.5546875" customWidth="1"/>
    <col min="3593" max="3594" width="0" hidden="1" customWidth="1"/>
    <col min="3595" max="3595" width="10.44140625" customWidth="1"/>
    <col min="3596" max="3597" width="0" hidden="1" customWidth="1"/>
    <col min="3598" max="3598" width="11.5546875" customWidth="1"/>
    <col min="3599" max="3600" width="0" hidden="1" customWidth="1"/>
    <col min="3601" max="3601" width="9" bestFit="1" customWidth="1"/>
    <col min="3602" max="3603" width="0" hidden="1" customWidth="1"/>
    <col min="3604" max="3604" width="11.6640625" customWidth="1"/>
    <col min="3605" max="3606" width="0" hidden="1" customWidth="1"/>
    <col min="3607" max="3607" width="9.6640625" customWidth="1"/>
    <col min="3608" max="3609" width="0" hidden="1" customWidth="1"/>
    <col min="3610" max="3610" width="12" customWidth="1"/>
    <col min="3611" max="3612" width="0" hidden="1" customWidth="1"/>
    <col min="3613" max="3613" width="10.33203125" bestFit="1" customWidth="1"/>
    <col min="3614" max="3614" width="0" hidden="1" customWidth="1"/>
    <col min="3615" max="3615" width="10.33203125" customWidth="1"/>
    <col min="3616" max="3616" width="3.33203125" customWidth="1"/>
    <col min="3617" max="3617" width="13.6640625" customWidth="1"/>
    <col min="3618" max="3618" width="12.6640625" customWidth="1"/>
    <col min="3619" max="3619" width="20" customWidth="1"/>
    <col min="3620" max="3621" width="11.6640625" customWidth="1"/>
    <col min="3622" max="3622" width="0.88671875" customWidth="1"/>
    <col min="3623" max="3623" width="0" hidden="1" customWidth="1"/>
    <col min="3624" max="3624" width="12.5546875" bestFit="1" customWidth="1"/>
    <col min="3626" max="3626" width="8" customWidth="1"/>
    <col min="3627" max="3627" width="0" hidden="1" customWidth="1"/>
    <col min="3841" max="3841" width="1.6640625" customWidth="1"/>
    <col min="3842" max="3842" width="19.33203125" customWidth="1"/>
    <col min="3845" max="3846" width="0" hidden="1" customWidth="1"/>
    <col min="3847" max="3847" width="16.109375" customWidth="1"/>
    <col min="3848" max="3848" width="11.5546875" customWidth="1"/>
    <col min="3849" max="3850" width="0" hidden="1" customWidth="1"/>
    <col min="3851" max="3851" width="10.44140625" customWidth="1"/>
    <col min="3852" max="3853" width="0" hidden="1" customWidth="1"/>
    <col min="3854" max="3854" width="11.5546875" customWidth="1"/>
    <col min="3855" max="3856" width="0" hidden="1" customWidth="1"/>
    <col min="3857" max="3857" width="9" bestFit="1" customWidth="1"/>
    <col min="3858" max="3859" width="0" hidden="1" customWidth="1"/>
    <col min="3860" max="3860" width="11.6640625" customWidth="1"/>
    <col min="3861" max="3862" width="0" hidden="1" customWidth="1"/>
    <col min="3863" max="3863" width="9.6640625" customWidth="1"/>
    <col min="3864" max="3865" width="0" hidden="1" customWidth="1"/>
    <col min="3866" max="3866" width="12" customWidth="1"/>
    <col min="3867" max="3868" width="0" hidden="1" customWidth="1"/>
    <col min="3869" max="3869" width="10.33203125" bestFit="1" customWidth="1"/>
    <col min="3870" max="3870" width="0" hidden="1" customWidth="1"/>
    <col min="3871" max="3871" width="10.33203125" customWidth="1"/>
    <col min="3872" max="3872" width="3.33203125" customWidth="1"/>
    <col min="3873" max="3873" width="13.6640625" customWidth="1"/>
    <col min="3874" max="3874" width="12.6640625" customWidth="1"/>
    <col min="3875" max="3875" width="20" customWidth="1"/>
    <col min="3876" max="3877" width="11.6640625" customWidth="1"/>
    <col min="3878" max="3878" width="0.88671875" customWidth="1"/>
    <col min="3879" max="3879" width="0" hidden="1" customWidth="1"/>
    <col min="3880" max="3880" width="12.5546875" bestFit="1" customWidth="1"/>
    <col min="3882" max="3882" width="8" customWidth="1"/>
    <col min="3883" max="3883" width="0" hidden="1" customWidth="1"/>
    <col min="4097" max="4097" width="1.6640625" customWidth="1"/>
    <col min="4098" max="4098" width="19.33203125" customWidth="1"/>
    <col min="4101" max="4102" width="0" hidden="1" customWidth="1"/>
    <col min="4103" max="4103" width="16.109375" customWidth="1"/>
    <col min="4104" max="4104" width="11.5546875" customWidth="1"/>
    <col min="4105" max="4106" width="0" hidden="1" customWidth="1"/>
    <col min="4107" max="4107" width="10.44140625" customWidth="1"/>
    <col min="4108" max="4109" width="0" hidden="1" customWidth="1"/>
    <col min="4110" max="4110" width="11.5546875" customWidth="1"/>
    <col min="4111" max="4112" width="0" hidden="1" customWidth="1"/>
    <col min="4113" max="4113" width="9" bestFit="1" customWidth="1"/>
    <col min="4114" max="4115" width="0" hidden="1" customWidth="1"/>
    <col min="4116" max="4116" width="11.6640625" customWidth="1"/>
    <col min="4117" max="4118" width="0" hidden="1" customWidth="1"/>
    <col min="4119" max="4119" width="9.6640625" customWidth="1"/>
    <col min="4120" max="4121" width="0" hidden="1" customWidth="1"/>
    <col min="4122" max="4122" width="12" customWidth="1"/>
    <col min="4123" max="4124" width="0" hidden="1" customWidth="1"/>
    <col min="4125" max="4125" width="10.33203125" bestFit="1" customWidth="1"/>
    <col min="4126" max="4126" width="0" hidden="1" customWidth="1"/>
    <col min="4127" max="4127" width="10.33203125" customWidth="1"/>
    <col min="4128" max="4128" width="3.33203125" customWidth="1"/>
    <col min="4129" max="4129" width="13.6640625" customWidth="1"/>
    <col min="4130" max="4130" width="12.6640625" customWidth="1"/>
    <col min="4131" max="4131" width="20" customWidth="1"/>
    <col min="4132" max="4133" width="11.6640625" customWidth="1"/>
    <col min="4134" max="4134" width="0.88671875" customWidth="1"/>
    <col min="4135" max="4135" width="0" hidden="1" customWidth="1"/>
    <col min="4136" max="4136" width="12.5546875" bestFit="1" customWidth="1"/>
    <col min="4138" max="4138" width="8" customWidth="1"/>
    <col min="4139" max="4139" width="0" hidden="1" customWidth="1"/>
    <col min="4353" max="4353" width="1.6640625" customWidth="1"/>
    <col min="4354" max="4354" width="19.33203125" customWidth="1"/>
    <col min="4357" max="4358" width="0" hidden="1" customWidth="1"/>
    <col min="4359" max="4359" width="16.109375" customWidth="1"/>
    <col min="4360" max="4360" width="11.5546875" customWidth="1"/>
    <col min="4361" max="4362" width="0" hidden="1" customWidth="1"/>
    <col min="4363" max="4363" width="10.44140625" customWidth="1"/>
    <col min="4364" max="4365" width="0" hidden="1" customWidth="1"/>
    <col min="4366" max="4366" width="11.5546875" customWidth="1"/>
    <col min="4367" max="4368" width="0" hidden="1" customWidth="1"/>
    <col min="4369" max="4369" width="9" bestFit="1" customWidth="1"/>
    <col min="4370" max="4371" width="0" hidden="1" customWidth="1"/>
    <col min="4372" max="4372" width="11.6640625" customWidth="1"/>
    <col min="4373" max="4374" width="0" hidden="1" customWidth="1"/>
    <col min="4375" max="4375" width="9.6640625" customWidth="1"/>
    <col min="4376" max="4377" width="0" hidden="1" customWidth="1"/>
    <col min="4378" max="4378" width="12" customWidth="1"/>
    <col min="4379" max="4380" width="0" hidden="1" customWidth="1"/>
    <col min="4381" max="4381" width="10.33203125" bestFit="1" customWidth="1"/>
    <col min="4382" max="4382" width="0" hidden="1" customWidth="1"/>
    <col min="4383" max="4383" width="10.33203125" customWidth="1"/>
    <col min="4384" max="4384" width="3.33203125" customWidth="1"/>
    <col min="4385" max="4385" width="13.6640625" customWidth="1"/>
    <col min="4386" max="4386" width="12.6640625" customWidth="1"/>
    <col min="4387" max="4387" width="20" customWidth="1"/>
    <col min="4388" max="4389" width="11.6640625" customWidth="1"/>
    <col min="4390" max="4390" width="0.88671875" customWidth="1"/>
    <col min="4391" max="4391" width="0" hidden="1" customWidth="1"/>
    <col min="4392" max="4392" width="12.5546875" bestFit="1" customWidth="1"/>
    <col min="4394" max="4394" width="8" customWidth="1"/>
    <col min="4395" max="4395" width="0" hidden="1" customWidth="1"/>
    <col min="4609" max="4609" width="1.6640625" customWidth="1"/>
    <col min="4610" max="4610" width="19.33203125" customWidth="1"/>
    <col min="4613" max="4614" width="0" hidden="1" customWidth="1"/>
    <col min="4615" max="4615" width="16.109375" customWidth="1"/>
    <col min="4616" max="4616" width="11.5546875" customWidth="1"/>
    <col min="4617" max="4618" width="0" hidden="1" customWidth="1"/>
    <col min="4619" max="4619" width="10.44140625" customWidth="1"/>
    <col min="4620" max="4621" width="0" hidden="1" customWidth="1"/>
    <col min="4622" max="4622" width="11.5546875" customWidth="1"/>
    <col min="4623" max="4624" width="0" hidden="1" customWidth="1"/>
    <col min="4625" max="4625" width="9" bestFit="1" customWidth="1"/>
    <col min="4626" max="4627" width="0" hidden="1" customWidth="1"/>
    <col min="4628" max="4628" width="11.6640625" customWidth="1"/>
    <col min="4629" max="4630" width="0" hidden="1" customWidth="1"/>
    <col min="4631" max="4631" width="9.6640625" customWidth="1"/>
    <col min="4632" max="4633" width="0" hidden="1" customWidth="1"/>
    <col min="4634" max="4634" width="12" customWidth="1"/>
    <col min="4635" max="4636" width="0" hidden="1" customWidth="1"/>
    <col min="4637" max="4637" width="10.33203125" bestFit="1" customWidth="1"/>
    <col min="4638" max="4638" width="0" hidden="1" customWidth="1"/>
    <col min="4639" max="4639" width="10.33203125" customWidth="1"/>
    <col min="4640" max="4640" width="3.33203125" customWidth="1"/>
    <col min="4641" max="4641" width="13.6640625" customWidth="1"/>
    <col min="4642" max="4642" width="12.6640625" customWidth="1"/>
    <col min="4643" max="4643" width="20" customWidth="1"/>
    <col min="4644" max="4645" width="11.6640625" customWidth="1"/>
    <col min="4646" max="4646" width="0.88671875" customWidth="1"/>
    <col min="4647" max="4647" width="0" hidden="1" customWidth="1"/>
    <col min="4648" max="4648" width="12.5546875" bestFit="1" customWidth="1"/>
    <col min="4650" max="4650" width="8" customWidth="1"/>
    <col min="4651" max="4651" width="0" hidden="1" customWidth="1"/>
    <col min="4865" max="4865" width="1.6640625" customWidth="1"/>
    <col min="4866" max="4866" width="19.33203125" customWidth="1"/>
    <col min="4869" max="4870" width="0" hidden="1" customWidth="1"/>
    <col min="4871" max="4871" width="16.109375" customWidth="1"/>
    <col min="4872" max="4872" width="11.5546875" customWidth="1"/>
    <col min="4873" max="4874" width="0" hidden="1" customWidth="1"/>
    <col min="4875" max="4875" width="10.44140625" customWidth="1"/>
    <col min="4876" max="4877" width="0" hidden="1" customWidth="1"/>
    <col min="4878" max="4878" width="11.5546875" customWidth="1"/>
    <col min="4879" max="4880" width="0" hidden="1" customWidth="1"/>
    <col min="4881" max="4881" width="9" bestFit="1" customWidth="1"/>
    <col min="4882" max="4883" width="0" hidden="1" customWidth="1"/>
    <col min="4884" max="4884" width="11.6640625" customWidth="1"/>
    <col min="4885" max="4886" width="0" hidden="1" customWidth="1"/>
    <col min="4887" max="4887" width="9.6640625" customWidth="1"/>
    <col min="4888" max="4889" width="0" hidden="1" customWidth="1"/>
    <col min="4890" max="4890" width="12" customWidth="1"/>
    <col min="4891" max="4892" width="0" hidden="1" customWidth="1"/>
    <col min="4893" max="4893" width="10.33203125" bestFit="1" customWidth="1"/>
    <col min="4894" max="4894" width="0" hidden="1" customWidth="1"/>
    <col min="4895" max="4895" width="10.33203125" customWidth="1"/>
    <col min="4896" max="4896" width="3.33203125" customWidth="1"/>
    <col min="4897" max="4897" width="13.6640625" customWidth="1"/>
    <col min="4898" max="4898" width="12.6640625" customWidth="1"/>
    <col min="4899" max="4899" width="20" customWidth="1"/>
    <col min="4900" max="4901" width="11.6640625" customWidth="1"/>
    <col min="4902" max="4902" width="0.88671875" customWidth="1"/>
    <col min="4903" max="4903" width="0" hidden="1" customWidth="1"/>
    <col min="4904" max="4904" width="12.5546875" bestFit="1" customWidth="1"/>
    <col min="4906" max="4906" width="8" customWidth="1"/>
    <col min="4907" max="4907" width="0" hidden="1" customWidth="1"/>
    <col min="5121" max="5121" width="1.6640625" customWidth="1"/>
    <col min="5122" max="5122" width="19.33203125" customWidth="1"/>
    <col min="5125" max="5126" width="0" hidden="1" customWidth="1"/>
    <col min="5127" max="5127" width="16.109375" customWidth="1"/>
    <col min="5128" max="5128" width="11.5546875" customWidth="1"/>
    <col min="5129" max="5130" width="0" hidden="1" customWidth="1"/>
    <col min="5131" max="5131" width="10.44140625" customWidth="1"/>
    <col min="5132" max="5133" width="0" hidden="1" customWidth="1"/>
    <col min="5134" max="5134" width="11.5546875" customWidth="1"/>
    <col min="5135" max="5136" width="0" hidden="1" customWidth="1"/>
    <col min="5137" max="5137" width="9" bestFit="1" customWidth="1"/>
    <col min="5138" max="5139" width="0" hidden="1" customWidth="1"/>
    <col min="5140" max="5140" width="11.6640625" customWidth="1"/>
    <col min="5141" max="5142" width="0" hidden="1" customWidth="1"/>
    <col min="5143" max="5143" width="9.6640625" customWidth="1"/>
    <col min="5144" max="5145" width="0" hidden="1" customWidth="1"/>
    <col min="5146" max="5146" width="12" customWidth="1"/>
    <col min="5147" max="5148" width="0" hidden="1" customWidth="1"/>
    <col min="5149" max="5149" width="10.33203125" bestFit="1" customWidth="1"/>
    <col min="5150" max="5150" width="0" hidden="1" customWidth="1"/>
    <col min="5151" max="5151" width="10.33203125" customWidth="1"/>
    <col min="5152" max="5152" width="3.33203125" customWidth="1"/>
    <col min="5153" max="5153" width="13.6640625" customWidth="1"/>
    <col min="5154" max="5154" width="12.6640625" customWidth="1"/>
    <col min="5155" max="5155" width="20" customWidth="1"/>
    <col min="5156" max="5157" width="11.6640625" customWidth="1"/>
    <col min="5158" max="5158" width="0.88671875" customWidth="1"/>
    <col min="5159" max="5159" width="0" hidden="1" customWidth="1"/>
    <col min="5160" max="5160" width="12.5546875" bestFit="1" customWidth="1"/>
    <col min="5162" max="5162" width="8" customWidth="1"/>
    <col min="5163" max="5163" width="0" hidden="1" customWidth="1"/>
    <col min="5377" max="5377" width="1.6640625" customWidth="1"/>
    <col min="5378" max="5378" width="19.33203125" customWidth="1"/>
    <col min="5381" max="5382" width="0" hidden="1" customWidth="1"/>
    <col min="5383" max="5383" width="16.109375" customWidth="1"/>
    <col min="5384" max="5384" width="11.5546875" customWidth="1"/>
    <col min="5385" max="5386" width="0" hidden="1" customWidth="1"/>
    <col min="5387" max="5387" width="10.44140625" customWidth="1"/>
    <col min="5388" max="5389" width="0" hidden="1" customWidth="1"/>
    <col min="5390" max="5390" width="11.5546875" customWidth="1"/>
    <col min="5391" max="5392" width="0" hidden="1" customWidth="1"/>
    <col min="5393" max="5393" width="9" bestFit="1" customWidth="1"/>
    <col min="5394" max="5395" width="0" hidden="1" customWidth="1"/>
    <col min="5396" max="5396" width="11.6640625" customWidth="1"/>
    <col min="5397" max="5398" width="0" hidden="1" customWidth="1"/>
    <col min="5399" max="5399" width="9.6640625" customWidth="1"/>
    <col min="5400" max="5401" width="0" hidden="1" customWidth="1"/>
    <col min="5402" max="5402" width="12" customWidth="1"/>
    <col min="5403" max="5404" width="0" hidden="1" customWidth="1"/>
    <col min="5405" max="5405" width="10.33203125" bestFit="1" customWidth="1"/>
    <col min="5406" max="5406" width="0" hidden="1" customWidth="1"/>
    <col min="5407" max="5407" width="10.33203125" customWidth="1"/>
    <col min="5408" max="5408" width="3.33203125" customWidth="1"/>
    <col min="5409" max="5409" width="13.6640625" customWidth="1"/>
    <col min="5410" max="5410" width="12.6640625" customWidth="1"/>
    <col min="5411" max="5411" width="20" customWidth="1"/>
    <col min="5412" max="5413" width="11.6640625" customWidth="1"/>
    <col min="5414" max="5414" width="0.88671875" customWidth="1"/>
    <col min="5415" max="5415" width="0" hidden="1" customWidth="1"/>
    <col min="5416" max="5416" width="12.5546875" bestFit="1" customWidth="1"/>
    <col min="5418" max="5418" width="8" customWidth="1"/>
    <col min="5419" max="5419" width="0" hidden="1" customWidth="1"/>
    <col min="5633" max="5633" width="1.6640625" customWidth="1"/>
    <col min="5634" max="5634" width="19.33203125" customWidth="1"/>
    <col min="5637" max="5638" width="0" hidden="1" customWidth="1"/>
    <col min="5639" max="5639" width="16.109375" customWidth="1"/>
    <col min="5640" max="5640" width="11.5546875" customWidth="1"/>
    <col min="5641" max="5642" width="0" hidden="1" customWidth="1"/>
    <col min="5643" max="5643" width="10.44140625" customWidth="1"/>
    <col min="5644" max="5645" width="0" hidden="1" customWidth="1"/>
    <col min="5646" max="5646" width="11.5546875" customWidth="1"/>
    <col min="5647" max="5648" width="0" hidden="1" customWidth="1"/>
    <col min="5649" max="5649" width="9" bestFit="1" customWidth="1"/>
    <col min="5650" max="5651" width="0" hidden="1" customWidth="1"/>
    <col min="5652" max="5652" width="11.6640625" customWidth="1"/>
    <col min="5653" max="5654" width="0" hidden="1" customWidth="1"/>
    <col min="5655" max="5655" width="9.6640625" customWidth="1"/>
    <col min="5656" max="5657" width="0" hidden="1" customWidth="1"/>
    <col min="5658" max="5658" width="12" customWidth="1"/>
    <col min="5659" max="5660" width="0" hidden="1" customWidth="1"/>
    <col min="5661" max="5661" width="10.33203125" bestFit="1" customWidth="1"/>
    <col min="5662" max="5662" width="0" hidden="1" customWidth="1"/>
    <col min="5663" max="5663" width="10.33203125" customWidth="1"/>
    <col min="5664" max="5664" width="3.33203125" customWidth="1"/>
    <col min="5665" max="5665" width="13.6640625" customWidth="1"/>
    <col min="5666" max="5666" width="12.6640625" customWidth="1"/>
    <col min="5667" max="5667" width="20" customWidth="1"/>
    <col min="5668" max="5669" width="11.6640625" customWidth="1"/>
    <col min="5670" max="5670" width="0.88671875" customWidth="1"/>
    <col min="5671" max="5671" width="0" hidden="1" customWidth="1"/>
    <col min="5672" max="5672" width="12.5546875" bestFit="1" customWidth="1"/>
    <col min="5674" max="5674" width="8" customWidth="1"/>
    <col min="5675" max="5675" width="0" hidden="1" customWidth="1"/>
    <col min="5889" max="5889" width="1.6640625" customWidth="1"/>
    <col min="5890" max="5890" width="19.33203125" customWidth="1"/>
    <col min="5893" max="5894" width="0" hidden="1" customWidth="1"/>
    <col min="5895" max="5895" width="16.109375" customWidth="1"/>
    <col min="5896" max="5896" width="11.5546875" customWidth="1"/>
    <col min="5897" max="5898" width="0" hidden="1" customWidth="1"/>
    <col min="5899" max="5899" width="10.44140625" customWidth="1"/>
    <col min="5900" max="5901" width="0" hidden="1" customWidth="1"/>
    <col min="5902" max="5902" width="11.5546875" customWidth="1"/>
    <col min="5903" max="5904" width="0" hidden="1" customWidth="1"/>
    <col min="5905" max="5905" width="9" bestFit="1" customWidth="1"/>
    <col min="5906" max="5907" width="0" hidden="1" customWidth="1"/>
    <col min="5908" max="5908" width="11.6640625" customWidth="1"/>
    <col min="5909" max="5910" width="0" hidden="1" customWidth="1"/>
    <col min="5911" max="5911" width="9.6640625" customWidth="1"/>
    <col min="5912" max="5913" width="0" hidden="1" customWidth="1"/>
    <col min="5914" max="5914" width="12" customWidth="1"/>
    <col min="5915" max="5916" width="0" hidden="1" customWidth="1"/>
    <col min="5917" max="5917" width="10.33203125" bestFit="1" customWidth="1"/>
    <col min="5918" max="5918" width="0" hidden="1" customWidth="1"/>
    <col min="5919" max="5919" width="10.33203125" customWidth="1"/>
    <col min="5920" max="5920" width="3.33203125" customWidth="1"/>
    <col min="5921" max="5921" width="13.6640625" customWidth="1"/>
    <col min="5922" max="5922" width="12.6640625" customWidth="1"/>
    <col min="5923" max="5923" width="20" customWidth="1"/>
    <col min="5924" max="5925" width="11.6640625" customWidth="1"/>
    <col min="5926" max="5926" width="0.88671875" customWidth="1"/>
    <col min="5927" max="5927" width="0" hidden="1" customWidth="1"/>
    <col min="5928" max="5928" width="12.5546875" bestFit="1" customWidth="1"/>
    <col min="5930" max="5930" width="8" customWidth="1"/>
    <col min="5931" max="5931" width="0" hidden="1" customWidth="1"/>
    <col min="6145" max="6145" width="1.6640625" customWidth="1"/>
    <col min="6146" max="6146" width="19.33203125" customWidth="1"/>
    <col min="6149" max="6150" width="0" hidden="1" customWidth="1"/>
    <col min="6151" max="6151" width="16.109375" customWidth="1"/>
    <col min="6152" max="6152" width="11.5546875" customWidth="1"/>
    <col min="6153" max="6154" width="0" hidden="1" customWidth="1"/>
    <col min="6155" max="6155" width="10.44140625" customWidth="1"/>
    <col min="6156" max="6157" width="0" hidden="1" customWidth="1"/>
    <col min="6158" max="6158" width="11.5546875" customWidth="1"/>
    <col min="6159" max="6160" width="0" hidden="1" customWidth="1"/>
    <col min="6161" max="6161" width="9" bestFit="1" customWidth="1"/>
    <col min="6162" max="6163" width="0" hidden="1" customWidth="1"/>
    <col min="6164" max="6164" width="11.6640625" customWidth="1"/>
    <col min="6165" max="6166" width="0" hidden="1" customWidth="1"/>
    <col min="6167" max="6167" width="9.6640625" customWidth="1"/>
    <col min="6168" max="6169" width="0" hidden="1" customWidth="1"/>
    <col min="6170" max="6170" width="12" customWidth="1"/>
    <col min="6171" max="6172" width="0" hidden="1" customWidth="1"/>
    <col min="6173" max="6173" width="10.33203125" bestFit="1" customWidth="1"/>
    <col min="6174" max="6174" width="0" hidden="1" customWidth="1"/>
    <col min="6175" max="6175" width="10.33203125" customWidth="1"/>
    <col min="6176" max="6176" width="3.33203125" customWidth="1"/>
    <col min="6177" max="6177" width="13.6640625" customWidth="1"/>
    <col min="6178" max="6178" width="12.6640625" customWidth="1"/>
    <col min="6179" max="6179" width="20" customWidth="1"/>
    <col min="6180" max="6181" width="11.6640625" customWidth="1"/>
    <col min="6182" max="6182" width="0.88671875" customWidth="1"/>
    <col min="6183" max="6183" width="0" hidden="1" customWidth="1"/>
    <col min="6184" max="6184" width="12.5546875" bestFit="1" customWidth="1"/>
    <col min="6186" max="6186" width="8" customWidth="1"/>
    <col min="6187" max="6187" width="0" hidden="1" customWidth="1"/>
    <col min="6401" max="6401" width="1.6640625" customWidth="1"/>
    <col min="6402" max="6402" width="19.33203125" customWidth="1"/>
    <col min="6405" max="6406" width="0" hidden="1" customWidth="1"/>
    <col min="6407" max="6407" width="16.109375" customWidth="1"/>
    <col min="6408" max="6408" width="11.5546875" customWidth="1"/>
    <col min="6409" max="6410" width="0" hidden="1" customWidth="1"/>
    <col min="6411" max="6411" width="10.44140625" customWidth="1"/>
    <col min="6412" max="6413" width="0" hidden="1" customWidth="1"/>
    <col min="6414" max="6414" width="11.5546875" customWidth="1"/>
    <col min="6415" max="6416" width="0" hidden="1" customWidth="1"/>
    <col min="6417" max="6417" width="9" bestFit="1" customWidth="1"/>
    <col min="6418" max="6419" width="0" hidden="1" customWidth="1"/>
    <col min="6420" max="6420" width="11.6640625" customWidth="1"/>
    <col min="6421" max="6422" width="0" hidden="1" customWidth="1"/>
    <col min="6423" max="6423" width="9.6640625" customWidth="1"/>
    <col min="6424" max="6425" width="0" hidden="1" customWidth="1"/>
    <col min="6426" max="6426" width="12" customWidth="1"/>
    <col min="6427" max="6428" width="0" hidden="1" customWidth="1"/>
    <col min="6429" max="6429" width="10.33203125" bestFit="1" customWidth="1"/>
    <col min="6430" max="6430" width="0" hidden="1" customWidth="1"/>
    <col min="6431" max="6431" width="10.33203125" customWidth="1"/>
    <col min="6432" max="6432" width="3.33203125" customWidth="1"/>
    <col min="6433" max="6433" width="13.6640625" customWidth="1"/>
    <col min="6434" max="6434" width="12.6640625" customWidth="1"/>
    <col min="6435" max="6435" width="20" customWidth="1"/>
    <col min="6436" max="6437" width="11.6640625" customWidth="1"/>
    <col min="6438" max="6438" width="0.88671875" customWidth="1"/>
    <col min="6439" max="6439" width="0" hidden="1" customWidth="1"/>
    <col min="6440" max="6440" width="12.5546875" bestFit="1" customWidth="1"/>
    <col min="6442" max="6442" width="8" customWidth="1"/>
    <col min="6443" max="6443" width="0" hidden="1" customWidth="1"/>
    <col min="6657" max="6657" width="1.6640625" customWidth="1"/>
    <col min="6658" max="6658" width="19.33203125" customWidth="1"/>
    <col min="6661" max="6662" width="0" hidden="1" customWidth="1"/>
    <col min="6663" max="6663" width="16.109375" customWidth="1"/>
    <col min="6664" max="6664" width="11.5546875" customWidth="1"/>
    <col min="6665" max="6666" width="0" hidden="1" customWidth="1"/>
    <col min="6667" max="6667" width="10.44140625" customWidth="1"/>
    <col min="6668" max="6669" width="0" hidden="1" customWidth="1"/>
    <col min="6670" max="6670" width="11.5546875" customWidth="1"/>
    <col min="6671" max="6672" width="0" hidden="1" customWidth="1"/>
    <col min="6673" max="6673" width="9" bestFit="1" customWidth="1"/>
    <col min="6674" max="6675" width="0" hidden="1" customWidth="1"/>
    <col min="6676" max="6676" width="11.6640625" customWidth="1"/>
    <col min="6677" max="6678" width="0" hidden="1" customWidth="1"/>
    <col min="6679" max="6679" width="9.6640625" customWidth="1"/>
    <col min="6680" max="6681" width="0" hidden="1" customWidth="1"/>
    <col min="6682" max="6682" width="12" customWidth="1"/>
    <col min="6683" max="6684" width="0" hidden="1" customWidth="1"/>
    <col min="6685" max="6685" width="10.33203125" bestFit="1" customWidth="1"/>
    <col min="6686" max="6686" width="0" hidden="1" customWidth="1"/>
    <col min="6687" max="6687" width="10.33203125" customWidth="1"/>
    <col min="6688" max="6688" width="3.33203125" customWidth="1"/>
    <col min="6689" max="6689" width="13.6640625" customWidth="1"/>
    <col min="6690" max="6690" width="12.6640625" customWidth="1"/>
    <col min="6691" max="6691" width="20" customWidth="1"/>
    <col min="6692" max="6693" width="11.6640625" customWidth="1"/>
    <col min="6694" max="6694" width="0.88671875" customWidth="1"/>
    <col min="6695" max="6695" width="0" hidden="1" customWidth="1"/>
    <col min="6696" max="6696" width="12.5546875" bestFit="1" customWidth="1"/>
    <col min="6698" max="6698" width="8" customWidth="1"/>
    <col min="6699" max="6699" width="0" hidden="1" customWidth="1"/>
    <col min="6913" max="6913" width="1.6640625" customWidth="1"/>
    <col min="6914" max="6914" width="19.33203125" customWidth="1"/>
    <col min="6917" max="6918" width="0" hidden="1" customWidth="1"/>
    <col min="6919" max="6919" width="16.109375" customWidth="1"/>
    <col min="6920" max="6920" width="11.5546875" customWidth="1"/>
    <col min="6921" max="6922" width="0" hidden="1" customWidth="1"/>
    <col min="6923" max="6923" width="10.44140625" customWidth="1"/>
    <col min="6924" max="6925" width="0" hidden="1" customWidth="1"/>
    <col min="6926" max="6926" width="11.5546875" customWidth="1"/>
    <col min="6927" max="6928" width="0" hidden="1" customWidth="1"/>
    <col min="6929" max="6929" width="9" bestFit="1" customWidth="1"/>
    <col min="6930" max="6931" width="0" hidden="1" customWidth="1"/>
    <col min="6932" max="6932" width="11.6640625" customWidth="1"/>
    <col min="6933" max="6934" width="0" hidden="1" customWidth="1"/>
    <col min="6935" max="6935" width="9.6640625" customWidth="1"/>
    <col min="6936" max="6937" width="0" hidden="1" customWidth="1"/>
    <col min="6938" max="6938" width="12" customWidth="1"/>
    <col min="6939" max="6940" width="0" hidden="1" customWidth="1"/>
    <col min="6941" max="6941" width="10.33203125" bestFit="1" customWidth="1"/>
    <col min="6942" max="6942" width="0" hidden="1" customWidth="1"/>
    <col min="6943" max="6943" width="10.33203125" customWidth="1"/>
    <col min="6944" max="6944" width="3.33203125" customWidth="1"/>
    <col min="6945" max="6945" width="13.6640625" customWidth="1"/>
    <col min="6946" max="6946" width="12.6640625" customWidth="1"/>
    <col min="6947" max="6947" width="20" customWidth="1"/>
    <col min="6948" max="6949" width="11.6640625" customWidth="1"/>
    <col min="6950" max="6950" width="0.88671875" customWidth="1"/>
    <col min="6951" max="6951" width="0" hidden="1" customWidth="1"/>
    <col min="6952" max="6952" width="12.5546875" bestFit="1" customWidth="1"/>
    <col min="6954" max="6954" width="8" customWidth="1"/>
    <col min="6955" max="6955" width="0" hidden="1" customWidth="1"/>
    <col min="7169" max="7169" width="1.6640625" customWidth="1"/>
    <col min="7170" max="7170" width="19.33203125" customWidth="1"/>
    <col min="7173" max="7174" width="0" hidden="1" customWidth="1"/>
    <col min="7175" max="7175" width="16.109375" customWidth="1"/>
    <col min="7176" max="7176" width="11.5546875" customWidth="1"/>
    <col min="7177" max="7178" width="0" hidden="1" customWidth="1"/>
    <col min="7179" max="7179" width="10.44140625" customWidth="1"/>
    <col min="7180" max="7181" width="0" hidden="1" customWidth="1"/>
    <col min="7182" max="7182" width="11.5546875" customWidth="1"/>
    <col min="7183" max="7184" width="0" hidden="1" customWidth="1"/>
    <col min="7185" max="7185" width="9" bestFit="1" customWidth="1"/>
    <col min="7186" max="7187" width="0" hidden="1" customWidth="1"/>
    <col min="7188" max="7188" width="11.6640625" customWidth="1"/>
    <col min="7189" max="7190" width="0" hidden="1" customWidth="1"/>
    <col min="7191" max="7191" width="9.6640625" customWidth="1"/>
    <col min="7192" max="7193" width="0" hidden="1" customWidth="1"/>
    <col min="7194" max="7194" width="12" customWidth="1"/>
    <col min="7195" max="7196" width="0" hidden="1" customWidth="1"/>
    <col min="7197" max="7197" width="10.33203125" bestFit="1" customWidth="1"/>
    <col min="7198" max="7198" width="0" hidden="1" customWidth="1"/>
    <col min="7199" max="7199" width="10.33203125" customWidth="1"/>
    <col min="7200" max="7200" width="3.33203125" customWidth="1"/>
    <col min="7201" max="7201" width="13.6640625" customWidth="1"/>
    <col min="7202" max="7202" width="12.6640625" customWidth="1"/>
    <col min="7203" max="7203" width="20" customWidth="1"/>
    <col min="7204" max="7205" width="11.6640625" customWidth="1"/>
    <col min="7206" max="7206" width="0.88671875" customWidth="1"/>
    <col min="7207" max="7207" width="0" hidden="1" customWidth="1"/>
    <col min="7208" max="7208" width="12.5546875" bestFit="1" customWidth="1"/>
    <col min="7210" max="7210" width="8" customWidth="1"/>
    <col min="7211" max="7211" width="0" hidden="1" customWidth="1"/>
    <col min="7425" max="7425" width="1.6640625" customWidth="1"/>
    <col min="7426" max="7426" width="19.33203125" customWidth="1"/>
    <col min="7429" max="7430" width="0" hidden="1" customWidth="1"/>
    <col min="7431" max="7431" width="16.109375" customWidth="1"/>
    <col min="7432" max="7432" width="11.5546875" customWidth="1"/>
    <col min="7433" max="7434" width="0" hidden="1" customWidth="1"/>
    <col min="7435" max="7435" width="10.44140625" customWidth="1"/>
    <col min="7436" max="7437" width="0" hidden="1" customWidth="1"/>
    <col min="7438" max="7438" width="11.5546875" customWidth="1"/>
    <col min="7439" max="7440" width="0" hidden="1" customWidth="1"/>
    <col min="7441" max="7441" width="9" bestFit="1" customWidth="1"/>
    <col min="7442" max="7443" width="0" hidden="1" customWidth="1"/>
    <col min="7444" max="7444" width="11.6640625" customWidth="1"/>
    <col min="7445" max="7446" width="0" hidden="1" customWidth="1"/>
    <col min="7447" max="7447" width="9.6640625" customWidth="1"/>
    <col min="7448" max="7449" width="0" hidden="1" customWidth="1"/>
    <col min="7450" max="7450" width="12" customWidth="1"/>
    <col min="7451" max="7452" width="0" hidden="1" customWidth="1"/>
    <col min="7453" max="7453" width="10.33203125" bestFit="1" customWidth="1"/>
    <col min="7454" max="7454" width="0" hidden="1" customWidth="1"/>
    <col min="7455" max="7455" width="10.33203125" customWidth="1"/>
    <col min="7456" max="7456" width="3.33203125" customWidth="1"/>
    <col min="7457" max="7457" width="13.6640625" customWidth="1"/>
    <col min="7458" max="7458" width="12.6640625" customWidth="1"/>
    <col min="7459" max="7459" width="20" customWidth="1"/>
    <col min="7460" max="7461" width="11.6640625" customWidth="1"/>
    <col min="7462" max="7462" width="0.88671875" customWidth="1"/>
    <col min="7463" max="7463" width="0" hidden="1" customWidth="1"/>
    <col min="7464" max="7464" width="12.5546875" bestFit="1" customWidth="1"/>
    <col min="7466" max="7466" width="8" customWidth="1"/>
    <col min="7467" max="7467" width="0" hidden="1" customWidth="1"/>
    <col min="7681" max="7681" width="1.6640625" customWidth="1"/>
    <col min="7682" max="7682" width="19.33203125" customWidth="1"/>
    <col min="7685" max="7686" width="0" hidden="1" customWidth="1"/>
    <col min="7687" max="7687" width="16.109375" customWidth="1"/>
    <col min="7688" max="7688" width="11.5546875" customWidth="1"/>
    <col min="7689" max="7690" width="0" hidden="1" customWidth="1"/>
    <col min="7691" max="7691" width="10.44140625" customWidth="1"/>
    <col min="7692" max="7693" width="0" hidden="1" customWidth="1"/>
    <col min="7694" max="7694" width="11.5546875" customWidth="1"/>
    <col min="7695" max="7696" width="0" hidden="1" customWidth="1"/>
    <col min="7697" max="7697" width="9" bestFit="1" customWidth="1"/>
    <col min="7698" max="7699" width="0" hidden="1" customWidth="1"/>
    <col min="7700" max="7700" width="11.6640625" customWidth="1"/>
    <col min="7701" max="7702" width="0" hidden="1" customWidth="1"/>
    <col min="7703" max="7703" width="9.6640625" customWidth="1"/>
    <col min="7704" max="7705" width="0" hidden="1" customWidth="1"/>
    <col min="7706" max="7706" width="12" customWidth="1"/>
    <col min="7707" max="7708" width="0" hidden="1" customWidth="1"/>
    <col min="7709" max="7709" width="10.33203125" bestFit="1" customWidth="1"/>
    <col min="7710" max="7710" width="0" hidden="1" customWidth="1"/>
    <col min="7711" max="7711" width="10.33203125" customWidth="1"/>
    <col min="7712" max="7712" width="3.33203125" customWidth="1"/>
    <col min="7713" max="7713" width="13.6640625" customWidth="1"/>
    <col min="7714" max="7714" width="12.6640625" customWidth="1"/>
    <col min="7715" max="7715" width="20" customWidth="1"/>
    <col min="7716" max="7717" width="11.6640625" customWidth="1"/>
    <col min="7718" max="7718" width="0.88671875" customWidth="1"/>
    <col min="7719" max="7719" width="0" hidden="1" customWidth="1"/>
    <col min="7720" max="7720" width="12.5546875" bestFit="1" customWidth="1"/>
    <col min="7722" max="7722" width="8" customWidth="1"/>
    <col min="7723" max="7723" width="0" hidden="1" customWidth="1"/>
    <col min="7937" max="7937" width="1.6640625" customWidth="1"/>
    <col min="7938" max="7938" width="19.33203125" customWidth="1"/>
    <col min="7941" max="7942" width="0" hidden="1" customWidth="1"/>
    <col min="7943" max="7943" width="16.109375" customWidth="1"/>
    <col min="7944" max="7944" width="11.5546875" customWidth="1"/>
    <col min="7945" max="7946" width="0" hidden="1" customWidth="1"/>
    <col min="7947" max="7947" width="10.44140625" customWidth="1"/>
    <col min="7948" max="7949" width="0" hidden="1" customWidth="1"/>
    <col min="7950" max="7950" width="11.5546875" customWidth="1"/>
    <col min="7951" max="7952" width="0" hidden="1" customWidth="1"/>
    <col min="7953" max="7953" width="9" bestFit="1" customWidth="1"/>
    <col min="7954" max="7955" width="0" hidden="1" customWidth="1"/>
    <col min="7956" max="7956" width="11.6640625" customWidth="1"/>
    <col min="7957" max="7958" width="0" hidden="1" customWidth="1"/>
    <col min="7959" max="7959" width="9.6640625" customWidth="1"/>
    <col min="7960" max="7961" width="0" hidden="1" customWidth="1"/>
    <col min="7962" max="7962" width="12" customWidth="1"/>
    <col min="7963" max="7964" width="0" hidden="1" customWidth="1"/>
    <col min="7965" max="7965" width="10.33203125" bestFit="1" customWidth="1"/>
    <col min="7966" max="7966" width="0" hidden="1" customWidth="1"/>
    <col min="7967" max="7967" width="10.33203125" customWidth="1"/>
    <col min="7968" max="7968" width="3.33203125" customWidth="1"/>
    <col min="7969" max="7969" width="13.6640625" customWidth="1"/>
    <col min="7970" max="7970" width="12.6640625" customWidth="1"/>
    <col min="7971" max="7971" width="20" customWidth="1"/>
    <col min="7972" max="7973" width="11.6640625" customWidth="1"/>
    <col min="7974" max="7974" width="0.88671875" customWidth="1"/>
    <col min="7975" max="7975" width="0" hidden="1" customWidth="1"/>
    <col min="7976" max="7976" width="12.5546875" bestFit="1" customWidth="1"/>
    <col min="7978" max="7978" width="8" customWidth="1"/>
    <col min="7979" max="7979" width="0" hidden="1" customWidth="1"/>
    <col min="8193" max="8193" width="1.6640625" customWidth="1"/>
    <col min="8194" max="8194" width="19.33203125" customWidth="1"/>
    <col min="8197" max="8198" width="0" hidden="1" customWidth="1"/>
    <col min="8199" max="8199" width="16.109375" customWidth="1"/>
    <col min="8200" max="8200" width="11.5546875" customWidth="1"/>
    <col min="8201" max="8202" width="0" hidden="1" customWidth="1"/>
    <col min="8203" max="8203" width="10.44140625" customWidth="1"/>
    <col min="8204" max="8205" width="0" hidden="1" customWidth="1"/>
    <col min="8206" max="8206" width="11.5546875" customWidth="1"/>
    <col min="8207" max="8208" width="0" hidden="1" customWidth="1"/>
    <col min="8209" max="8209" width="9" bestFit="1" customWidth="1"/>
    <col min="8210" max="8211" width="0" hidden="1" customWidth="1"/>
    <col min="8212" max="8212" width="11.6640625" customWidth="1"/>
    <col min="8213" max="8214" width="0" hidden="1" customWidth="1"/>
    <col min="8215" max="8215" width="9.6640625" customWidth="1"/>
    <col min="8216" max="8217" width="0" hidden="1" customWidth="1"/>
    <col min="8218" max="8218" width="12" customWidth="1"/>
    <col min="8219" max="8220" width="0" hidden="1" customWidth="1"/>
    <col min="8221" max="8221" width="10.33203125" bestFit="1" customWidth="1"/>
    <col min="8222" max="8222" width="0" hidden="1" customWidth="1"/>
    <col min="8223" max="8223" width="10.33203125" customWidth="1"/>
    <col min="8224" max="8224" width="3.33203125" customWidth="1"/>
    <col min="8225" max="8225" width="13.6640625" customWidth="1"/>
    <col min="8226" max="8226" width="12.6640625" customWidth="1"/>
    <col min="8227" max="8227" width="20" customWidth="1"/>
    <col min="8228" max="8229" width="11.6640625" customWidth="1"/>
    <col min="8230" max="8230" width="0.88671875" customWidth="1"/>
    <col min="8231" max="8231" width="0" hidden="1" customWidth="1"/>
    <col min="8232" max="8232" width="12.5546875" bestFit="1" customWidth="1"/>
    <col min="8234" max="8234" width="8" customWidth="1"/>
    <col min="8235" max="8235" width="0" hidden="1" customWidth="1"/>
    <col min="8449" max="8449" width="1.6640625" customWidth="1"/>
    <col min="8450" max="8450" width="19.33203125" customWidth="1"/>
    <col min="8453" max="8454" width="0" hidden="1" customWidth="1"/>
    <col min="8455" max="8455" width="16.109375" customWidth="1"/>
    <col min="8456" max="8456" width="11.5546875" customWidth="1"/>
    <col min="8457" max="8458" width="0" hidden="1" customWidth="1"/>
    <col min="8459" max="8459" width="10.44140625" customWidth="1"/>
    <col min="8460" max="8461" width="0" hidden="1" customWidth="1"/>
    <col min="8462" max="8462" width="11.5546875" customWidth="1"/>
    <col min="8463" max="8464" width="0" hidden="1" customWidth="1"/>
    <col min="8465" max="8465" width="9" bestFit="1" customWidth="1"/>
    <col min="8466" max="8467" width="0" hidden="1" customWidth="1"/>
    <col min="8468" max="8468" width="11.6640625" customWidth="1"/>
    <col min="8469" max="8470" width="0" hidden="1" customWidth="1"/>
    <col min="8471" max="8471" width="9.6640625" customWidth="1"/>
    <col min="8472" max="8473" width="0" hidden="1" customWidth="1"/>
    <col min="8474" max="8474" width="12" customWidth="1"/>
    <col min="8475" max="8476" width="0" hidden="1" customWidth="1"/>
    <col min="8477" max="8477" width="10.33203125" bestFit="1" customWidth="1"/>
    <col min="8478" max="8478" width="0" hidden="1" customWidth="1"/>
    <col min="8479" max="8479" width="10.33203125" customWidth="1"/>
    <col min="8480" max="8480" width="3.33203125" customWidth="1"/>
    <col min="8481" max="8481" width="13.6640625" customWidth="1"/>
    <col min="8482" max="8482" width="12.6640625" customWidth="1"/>
    <col min="8483" max="8483" width="20" customWidth="1"/>
    <col min="8484" max="8485" width="11.6640625" customWidth="1"/>
    <col min="8486" max="8486" width="0.88671875" customWidth="1"/>
    <col min="8487" max="8487" width="0" hidden="1" customWidth="1"/>
    <col min="8488" max="8488" width="12.5546875" bestFit="1" customWidth="1"/>
    <col min="8490" max="8490" width="8" customWidth="1"/>
    <col min="8491" max="8491" width="0" hidden="1" customWidth="1"/>
    <col min="8705" max="8705" width="1.6640625" customWidth="1"/>
    <col min="8706" max="8706" width="19.33203125" customWidth="1"/>
    <col min="8709" max="8710" width="0" hidden="1" customWidth="1"/>
    <col min="8711" max="8711" width="16.109375" customWidth="1"/>
    <col min="8712" max="8712" width="11.5546875" customWidth="1"/>
    <col min="8713" max="8714" width="0" hidden="1" customWidth="1"/>
    <col min="8715" max="8715" width="10.44140625" customWidth="1"/>
    <col min="8716" max="8717" width="0" hidden="1" customWidth="1"/>
    <col min="8718" max="8718" width="11.5546875" customWidth="1"/>
    <col min="8719" max="8720" width="0" hidden="1" customWidth="1"/>
    <col min="8721" max="8721" width="9" bestFit="1" customWidth="1"/>
    <col min="8722" max="8723" width="0" hidden="1" customWidth="1"/>
    <col min="8724" max="8724" width="11.6640625" customWidth="1"/>
    <col min="8725" max="8726" width="0" hidden="1" customWidth="1"/>
    <col min="8727" max="8727" width="9.6640625" customWidth="1"/>
    <col min="8728" max="8729" width="0" hidden="1" customWidth="1"/>
    <col min="8730" max="8730" width="12" customWidth="1"/>
    <col min="8731" max="8732" width="0" hidden="1" customWidth="1"/>
    <col min="8733" max="8733" width="10.33203125" bestFit="1" customWidth="1"/>
    <col min="8734" max="8734" width="0" hidden="1" customWidth="1"/>
    <col min="8735" max="8735" width="10.33203125" customWidth="1"/>
    <col min="8736" max="8736" width="3.33203125" customWidth="1"/>
    <col min="8737" max="8737" width="13.6640625" customWidth="1"/>
    <col min="8738" max="8738" width="12.6640625" customWidth="1"/>
    <col min="8739" max="8739" width="20" customWidth="1"/>
    <col min="8740" max="8741" width="11.6640625" customWidth="1"/>
    <col min="8742" max="8742" width="0.88671875" customWidth="1"/>
    <col min="8743" max="8743" width="0" hidden="1" customWidth="1"/>
    <col min="8744" max="8744" width="12.5546875" bestFit="1" customWidth="1"/>
    <col min="8746" max="8746" width="8" customWidth="1"/>
    <col min="8747" max="8747" width="0" hidden="1" customWidth="1"/>
    <col min="8961" max="8961" width="1.6640625" customWidth="1"/>
    <col min="8962" max="8962" width="19.33203125" customWidth="1"/>
    <col min="8965" max="8966" width="0" hidden="1" customWidth="1"/>
    <col min="8967" max="8967" width="16.109375" customWidth="1"/>
    <col min="8968" max="8968" width="11.5546875" customWidth="1"/>
    <col min="8969" max="8970" width="0" hidden="1" customWidth="1"/>
    <col min="8971" max="8971" width="10.44140625" customWidth="1"/>
    <col min="8972" max="8973" width="0" hidden="1" customWidth="1"/>
    <col min="8974" max="8974" width="11.5546875" customWidth="1"/>
    <col min="8975" max="8976" width="0" hidden="1" customWidth="1"/>
    <col min="8977" max="8977" width="9" bestFit="1" customWidth="1"/>
    <col min="8978" max="8979" width="0" hidden="1" customWidth="1"/>
    <col min="8980" max="8980" width="11.6640625" customWidth="1"/>
    <col min="8981" max="8982" width="0" hidden="1" customWidth="1"/>
    <col min="8983" max="8983" width="9.6640625" customWidth="1"/>
    <col min="8984" max="8985" width="0" hidden="1" customWidth="1"/>
    <col min="8986" max="8986" width="12" customWidth="1"/>
    <col min="8987" max="8988" width="0" hidden="1" customWidth="1"/>
    <col min="8989" max="8989" width="10.33203125" bestFit="1" customWidth="1"/>
    <col min="8990" max="8990" width="0" hidden="1" customWidth="1"/>
    <col min="8991" max="8991" width="10.33203125" customWidth="1"/>
    <col min="8992" max="8992" width="3.33203125" customWidth="1"/>
    <col min="8993" max="8993" width="13.6640625" customWidth="1"/>
    <col min="8994" max="8994" width="12.6640625" customWidth="1"/>
    <col min="8995" max="8995" width="20" customWidth="1"/>
    <col min="8996" max="8997" width="11.6640625" customWidth="1"/>
    <col min="8998" max="8998" width="0.88671875" customWidth="1"/>
    <col min="8999" max="8999" width="0" hidden="1" customWidth="1"/>
    <col min="9000" max="9000" width="12.5546875" bestFit="1" customWidth="1"/>
    <col min="9002" max="9002" width="8" customWidth="1"/>
    <col min="9003" max="9003" width="0" hidden="1" customWidth="1"/>
    <col min="9217" max="9217" width="1.6640625" customWidth="1"/>
    <col min="9218" max="9218" width="19.33203125" customWidth="1"/>
    <col min="9221" max="9222" width="0" hidden="1" customWidth="1"/>
    <col min="9223" max="9223" width="16.109375" customWidth="1"/>
    <col min="9224" max="9224" width="11.5546875" customWidth="1"/>
    <col min="9225" max="9226" width="0" hidden="1" customWidth="1"/>
    <col min="9227" max="9227" width="10.44140625" customWidth="1"/>
    <col min="9228" max="9229" width="0" hidden="1" customWidth="1"/>
    <col min="9230" max="9230" width="11.5546875" customWidth="1"/>
    <col min="9231" max="9232" width="0" hidden="1" customWidth="1"/>
    <col min="9233" max="9233" width="9" bestFit="1" customWidth="1"/>
    <col min="9234" max="9235" width="0" hidden="1" customWidth="1"/>
    <col min="9236" max="9236" width="11.6640625" customWidth="1"/>
    <col min="9237" max="9238" width="0" hidden="1" customWidth="1"/>
    <col min="9239" max="9239" width="9.6640625" customWidth="1"/>
    <col min="9240" max="9241" width="0" hidden="1" customWidth="1"/>
    <col min="9242" max="9242" width="12" customWidth="1"/>
    <col min="9243" max="9244" width="0" hidden="1" customWidth="1"/>
    <col min="9245" max="9245" width="10.33203125" bestFit="1" customWidth="1"/>
    <col min="9246" max="9246" width="0" hidden="1" customWidth="1"/>
    <col min="9247" max="9247" width="10.33203125" customWidth="1"/>
    <col min="9248" max="9248" width="3.33203125" customWidth="1"/>
    <col min="9249" max="9249" width="13.6640625" customWidth="1"/>
    <col min="9250" max="9250" width="12.6640625" customWidth="1"/>
    <col min="9251" max="9251" width="20" customWidth="1"/>
    <col min="9252" max="9253" width="11.6640625" customWidth="1"/>
    <col min="9254" max="9254" width="0.88671875" customWidth="1"/>
    <col min="9255" max="9255" width="0" hidden="1" customWidth="1"/>
    <col min="9256" max="9256" width="12.5546875" bestFit="1" customWidth="1"/>
    <col min="9258" max="9258" width="8" customWidth="1"/>
    <col min="9259" max="9259" width="0" hidden="1" customWidth="1"/>
    <col min="9473" max="9473" width="1.6640625" customWidth="1"/>
    <col min="9474" max="9474" width="19.33203125" customWidth="1"/>
    <col min="9477" max="9478" width="0" hidden="1" customWidth="1"/>
    <col min="9479" max="9479" width="16.109375" customWidth="1"/>
    <col min="9480" max="9480" width="11.5546875" customWidth="1"/>
    <col min="9481" max="9482" width="0" hidden="1" customWidth="1"/>
    <col min="9483" max="9483" width="10.44140625" customWidth="1"/>
    <col min="9484" max="9485" width="0" hidden="1" customWidth="1"/>
    <col min="9486" max="9486" width="11.5546875" customWidth="1"/>
    <col min="9487" max="9488" width="0" hidden="1" customWidth="1"/>
    <col min="9489" max="9489" width="9" bestFit="1" customWidth="1"/>
    <col min="9490" max="9491" width="0" hidden="1" customWidth="1"/>
    <col min="9492" max="9492" width="11.6640625" customWidth="1"/>
    <col min="9493" max="9494" width="0" hidden="1" customWidth="1"/>
    <col min="9495" max="9495" width="9.6640625" customWidth="1"/>
    <col min="9496" max="9497" width="0" hidden="1" customWidth="1"/>
    <col min="9498" max="9498" width="12" customWidth="1"/>
    <col min="9499" max="9500" width="0" hidden="1" customWidth="1"/>
    <col min="9501" max="9501" width="10.33203125" bestFit="1" customWidth="1"/>
    <col min="9502" max="9502" width="0" hidden="1" customWidth="1"/>
    <col min="9503" max="9503" width="10.33203125" customWidth="1"/>
    <col min="9504" max="9504" width="3.33203125" customWidth="1"/>
    <col min="9505" max="9505" width="13.6640625" customWidth="1"/>
    <col min="9506" max="9506" width="12.6640625" customWidth="1"/>
    <col min="9507" max="9507" width="20" customWidth="1"/>
    <col min="9508" max="9509" width="11.6640625" customWidth="1"/>
    <col min="9510" max="9510" width="0.88671875" customWidth="1"/>
    <col min="9511" max="9511" width="0" hidden="1" customWidth="1"/>
    <col min="9512" max="9512" width="12.5546875" bestFit="1" customWidth="1"/>
    <col min="9514" max="9514" width="8" customWidth="1"/>
    <col min="9515" max="9515" width="0" hidden="1" customWidth="1"/>
    <col min="9729" max="9729" width="1.6640625" customWidth="1"/>
    <col min="9730" max="9730" width="19.33203125" customWidth="1"/>
    <col min="9733" max="9734" width="0" hidden="1" customWidth="1"/>
    <col min="9735" max="9735" width="16.109375" customWidth="1"/>
    <col min="9736" max="9736" width="11.5546875" customWidth="1"/>
    <col min="9737" max="9738" width="0" hidden="1" customWidth="1"/>
    <col min="9739" max="9739" width="10.44140625" customWidth="1"/>
    <col min="9740" max="9741" width="0" hidden="1" customWidth="1"/>
    <col min="9742" max="9742" width="11.5546875" customWidth="1"/>
    <col min="9743" max="9744" width="0" hidden="1" customWidth="1"/>
    <col min="9745" max="9745" width="9" bestFit="1" customWidth="1"/>
    <col min="9746" max="9747" width="0" hidden="1" customWidth="1"/>
    <col min="9748" max="9748" width="11.6640625" customWidth="1"/>
    <col min="9749" max="9750" width="0" hidden="1" customWidth="1"/>
    <col min="9751" max="9751" width="9.6640625" customWidth="1"/>
    <col min="9752" max="9753" width="0" hidden="1" customWidth="1"/>
    <col min="9754" max="9754" width="12" customWidth="1"/>
    <col min="9755" max="9756" width="0" hidden="1" customWidth="1"/>
    <col min="9757" max="9757" width="10.33203125" bestFit="1" customWidth="1"/>
    <col min="9758" max="9758" width="0" hidden="1" customWidth="1"/>
    <col min="9759" max="9759" width="10.33203125" customWidth="1"/>
    <col min="9760" max="9760" width="3.33203125" customWidth="1"/>
    <col min="9761" max="9761" width="13.6640625" customWidth="1"/>
    <col min="9762" max="9762" width="12.6640625" customWidth="1"/>
    <col min="9763" max="9763" width="20" customWidth="1"/>
    <col min="9764" max="9765" width="11.6640625" customWidth="1"/>
    <col min="9766" max="9766" width="0.88671875" customWidth="1"/>
    <col min="9767" max="9767" width="0" hidden="1" customWidth="1"/>
    <col min="9768" max="9768" width="12.5546875" bestFit="1" customWidth="1"/>
    <col min="9770" max="9770" width="8" customWidth="1"/>
    <col min="9771" max="9771" width="0" hidden="1" customWidth="1"/>
    <col min="9985" max="9985" width="1.6640625" customWidth="1"/>
    <col min="9986" max="9986" width="19.33203125" customWidth="1"/>
    <col min="9989" max="9990" width="0" hidden="1" customWidth="1"/>
    <col min="9991" max="9991" width="16.109375" customWidth="1"/>
    <col min="9992" max="9992" width="11.5546875" customWidth="1"/>
    <col min="9993" max="9994" width="0" hidden="1" customWidth="1"/>
    <col min="9995" max="9995" width="10.44140625" customWidth="1"/>
    <col min="9996" max="9997" width="0" hidden="1" customWidth="1"/>
    <col min="9998" max="9998" width="11.5546875" customWidth="1"/>
    <col min="9999" max="10000" width="0" hidden="1" customWidth="1"/>
    <col min="10001" max="10001" width="9" bestFit="1" customWidth="1"/>
    <col min="10002" max="10003" width="0" hidden="1" customWidth="1"/>
    <col min="10004" max="10004" width="11.6640625" customWidth="1"/>
    <col min="10005" max="10006" width="0" hidden="1" customWidth="1"/>
    <col min="10007" max="10007" width="9.6640625" customWidth="1"/>
    <col min="10008" max="10009" width="0" hidden="1" customWidth="1"/>
    <col min="10010" max="10010" width="12" customWidth="1"/>
    <col min="10011" max="10012" width="0" hidden="1" customWidth="1"/>
    <col min="10013" max="10013" width="10.33203125" bestFit="1" customWidth="1"/>
    <col min="10014" max="10014" width="0" hidden="1" customWidth="1"/>
    <col min="10015" max="10015" width="10.33203125" customWidth="1"/>
    <col min="10016" max="10016" width="3.33203125" customWidth="1"/>
    <col min="10017" max="10017" width="13.6640625" customWidth="1"/>
    <col min="10018" max="10018" width="12.6640625" customWidth="1"/>
    <col min="10019" max="10019" width="20" customWidth="1"/>
    <col min="10020" max="10021" width="11.6640625" customWidth="1"/>
    <col min="10022" max="10022" width="0.88671875" customWidth="1"/>
    <col min="10023" max="10023" width="0" hidden="1" customWidth="1"/>
    <col min="10024" max="10024" width="12.5546875" bestFit="1" customWidth="1"/>
    <col min="10026" max="10026" width="8" customWidth="1"/>
    <col min="10027" max="10027" width="0" hidden="1" customWidth="1"/>
    <col min="10241" max="10241" width="1.6640625" customWidth="1"/>
    <col min="10242" max="10242" width="19.33203125" customWidth="1"/>
    <col min="10245" max="10246" width="0" hidden="1" customWidth="1"/>
    <col min="10247" max="10247" width="16.109375" customWidth="1"/>
    <col min="10248" max="10248" width="11.5546875" customWidth="1"/>
    <col min="10249" max="10250" width="0" hidden="1" customWidth="1"/>
    <col min="10251" max="10251" width="10.44140625" customWidth="1"/>
    <col min="10252" max="10253" width="0" hidden="1" customWidth="1"/>
    <col min="10254" max="10254" width="11.5546875" customWidth="1"/>
    <col min="10255" max="10256" width="0" hidden="1" customWidth="1"/>
    <col min="10257" max="10257" width="9" bestFit="1" customWidth="1"/>
    <col min="10258" max="10259" width="0" hidden="1" customWidth="1"/>
    <col min="10260" max="10260" width="11.6640625" customWidth="1"/>
    <col min="10261" max="10262" width="0" hidden="1" customWidth="1"/>
    <col min="10263" max="10263" width="9.6640625" customWidth="1"/>
    <col min="10264" max="10265" width="0" hidden="1" customWidth="1"/>
    <col min="10266" max="10266" width="12" customWidth="1"/>
    <col min="10267" max="10268" width="0" hidden="1" customWidth="1"/>
    <col min="10269" max="10269" width="10.33203125" bestFit="1" customWidth="1"/>
    <col min="10270" max="10270" width="0" hidden="1" customWidth="1"/>
    <col min="10271" max="10271" width="10.33203125" customWidth="1"/>
    <col min="10272" max="10272" width="3.33203125" customWidth="1"/>
    <col min="10273" max="10273" width="13.6640625" customWidth="1"/>
    <col min="10274" max="10274" width="12.6640625" customWidth="1"/>
    <col min="10275" max="10275" width="20" customWidth="1"/>
    <col min="10276" max="10277" width="11.6640625" customWidth="1"/>
    <col min="10278" max="10278" width="0.88671875" customWidth="1"/>
    <col min="10279" max="10279" width="0" hidden="1" customWidth="1"/>
    <col min="10280" max="10280" width="12.5546875" bestFit="1" customWidth="1"/>
    <col min="10282" max="10282" width="8" customWidth="1"/>
    <col min="10283" max="10283" width="0" hidden="1" customWidth="1"/>
    <col min="10497" max="10497" width="1.6640625" customWidth="1"/>
    <col min="10498" max="10498" width="19.33203125" customWidth="1"/>
    <col min="10501" max="10502" width="0" hidden="1" customWidth="1"/>
    <col min="10503" max="10503" width="16.109375" customWidth="1"/>
    <col min="10504" max="10504" width="11.5546875" customWidth="1"/>
    <col min="10505" max="10506" width="0" hidden="1" customWidth="1"/>
    <col min="10507" max="10507" width="10.44140625" customWidth="1"/>
    <col min="10508" max="10509" width="0" hidden="1" customWidth="1"/>
    <col min="10510" max="10510" width="11.5546875" customWidth="1"/>
    <col min="10511" max="10512" width="0" hidden="1" customWidth="1"/>
    <col min="10513" max="10513" width="9" bestFit="1" customWidth="1"/>
    <col min="10514" max="10515" width="0" hidden="1" customWidth="1"/>
    <col min="10516" max="10516" width="11.6640625" customWidth="1"/>
    <col min="10517" max="10518" width="0" hidden="1" customWidth="1"/>
    <col min="10519" max="10519" width="9.6640625" customWidth="1"/>
    <col min="10520" max="10521" width="0" hidden="1" customWidth="1"/>
    <col min="10522" max="10522" width="12" customWidth="1"/>
    <col min="10523" max="10524" width="0" hidden="1" customWidth="1"/>
    <col min="10525" max="10525" width="10.33203125" bestFit="1" customWidth="1"/>
    <col min="10526" max="10526" width="0" hidden="1" customWidth="1"/>
    <col min="10527" max="10527" width="10.33203125" customWidth="1"/>
    <col min="10528" max="10528" width="3.33203125" customWidth="1"/>
    <col min="10529" max="10529" width="13.6640625" customWidth="1"/>
    <col min="10530" max="10530" width="12.6640625" customWidth="1"/>
    <col min="10531" max="10531" width="20" customWidth="1"/>
    <col min="10532" max="10533" width="11.6640625" customWidth="1"/>
    <col min="10534" max="10534" width="0.88671875" customWidth="1"/>
    <col min="10535" max="10535" width="0" hidden="1" customWidth="1"/>
    <col min="10536" max="10536" width="12.5546875" bestFit="1" customWidth="1"/>
    <col min="10538" max="10538" width="8" customWidth="1"/>
    <col min="10539" max="10539" width="0" hidden="1" customWidth="1"/>
    <col min="10753" max="10753" width="1.6640625" customWidth="1"/>
    <col min="10754" max="10754" width="19.33203125" customWidth="1"/>
    <col min="10757" max="10758" width="0" hidden="1" customWidth="1"/>
    <col min="10759" max="10759" width="16.109375" customWidth="1"/>
    <col min="10760" max="10760" width="11.5546875" customWidth="1"/>
    <col min="10761" max="10762" width="0" hidden="1" customWidth="1"/>
    <col min="10763" max="10763" width="10.44140625" customWidth="1"/>
    <col min="10764" max="10765" width="0" hidden="1" customWidth="1"/>
    <col min="10766" max="10766" width="11.5546875" customWidth="1"/>
    <col min="10767" max="10768" width="0" hidden="1" customWidth="1"/>
    <col min="10769" max="10769" width="9" bestFit="1" customWidth="1"/>
    <col min="10770" max="10771" width="0" hidden="1" customWidth="1"/>
    <col min="10772" max="10772" width="11.6640625" customWidth="1"/>
    <col min="10773" max="10774" width="0" hidden="1" customWidth="1"/>
    <col min="10775" max="10775" width="9.6640625" customWidth="1"/>
    <col min="10776" max="10777" width="0" hidden="1" customWidth="1"/>
    <col min="10778" max="10778" width="12" customWidth="1"/>
    <col min="10779" max="10780" width="0" hidden="1" customWidth="1"/>
    <col min="10781" max="10781" width="10.33203125" bestFit="1" customWidth="1"/>
    <col min="10782" max="10782" width="0" hidden="1" customWidth="1"/>
    <col min="10783" max="10783" width="10.33203125" customWidth="1"/>
    <col min="10784" max="10784" width="3.33203125" customWidth="1"/>
    <col min="10785" max="10785" width="13.6640625" customWidth="1"/>
    <col min="10786" max="10786" width="12.6640625" customWidth="1"/>
    <col min="10787" max="10787" width="20" customWidth="1"/>
    <col min="10788" max="10789" width="11.6640625" customWidth="1"/>
    <col min="10790" max="10790" width="0.88671875" customWidth="1"/>
    <col min="10791" max="10791" width="0" hidden="1" customWidth="1"/>
    <col min="10792" max="10792" width="12.5546875" bestFit="1" customWidth="1"/>
    <col min="10794" max="10794" width="8" customWidth="1"/>
    <col min="10795" max="10795" width="0" hidden="1" customWidth="1"/>
    <col min="11009" max="11009" width="1.6640625" customWidth="1"/>
    <col min="11010" max="11010" width="19.33203125" customWidth="1"/>
    <col min="11013" max="11014" width="0" hidden="1" customWidth="1"/>
    <col min="11015" max="11015" width="16.109375" customWidth="1"/>
    <col min="11016" max="11016" width="11.5546875" customWidth="1"/>
    <col min="11017" max="11018" width="0" hidden="1" customWidth="1"/>
    <col min="11019" max="11019" width="10.44140625" customWidth="1"/>
    <col min="11020" max="11021" width="0" hidden="1" customWidth="1"/>
    <col min="11022" max="11022" width="11.5546875" customWidth="1"/>
    <col min="11023" max="11024" width="0" hidden="1" customWidth="1"/>
    <col min="11025" max="11025" width="9" bestFit="1" customWidth="1"/>
    <col min="11026" max="11027" width="0" hidden="1" customWidth="1"/>
    <col min="11028" max="11028" width="11.6640625" customWidth="1"/>
    <col min="11029" max="11030" width="0" hidden="1" customWidth="1"/>
    <col min="11031" max="11031" width="9.6640625" customWidth="1"/>
    <col min="11032" max="11033" width="0" hidden="1" customWidth="1"/>
    <col min="11034" max="11034" width="12" customWidth="1"/>
    <col min="11035" max="11036" width="0" hidden="1" customWidth="1"/>
    <col min="11037" max="11037" width="10.33203125" bestFit="1" customWidth="1"/>
    <col min="11038" max="11038" width="0" hidden="1" customWidth="1"/>
    <col min="11039" max="11039" width="10.33203125" customWidth="1"/>
    <col min="11040" max="11040" width="3.33203125" customWidth="1"/>
    <col min="11041" max="11041" width="13.6640625" customWidth="1"/>
    <col min="11042" max="11042" width="12.6640625" customWidth="1"/>
    <col min="11043" max="11043" width="20" customWidth="1"/>
    <col min="11044" max="11045" width="11.6640625" customWidth="1"/>
    <col min="11046" max="11046" width="0.88671875" customWidth="1"/>
    <col min="11047" max="11047" width="0" hidden="1" customWidth="1"/>
    <col min="11048" max="11048" width="12.5546875" bestFit="1" customWidth="1"/>
    <col min="11050" max="11050" width="8" customWidth="1"/>
    <col min="11051" max="11051" width="0" hidden="1" customWidth="1"/>
    <col min="11265" max="11265" width="1.6640625" customWidth="1"/>
    <col min="11266" max="11266" width="19.33203125" customWidth="1"/>
    <col min="11269" max="11270" width="0" hidden="1" customWidth="1"/>
    <col min="11271" max="11271" width="16.109375" customWidth="1"/>
    <col min="11272" max="11272" width="11.5546875" customWidth="1"/>
    <col min="11273" max="11274" width="0" hidden="1" customWidth="1"/>
    <col min="11275" max="11275" width="10.44140625" customWidth="1"/>
    <col min="11276" max="11277" width="0" hidden="1" customWidth="1"/>
    <col min="11278" max="11278" width="11.5546875" customWidth="1"/>
    <col min="11279" max="11280" width="0" hidden="1" customWidth="1"/>
    <col min="11281" max="11281" width="9" bestFit="1" customWidth="1"/>
    <col min="11282" max="11283" width="0" hidden="1" customWidth="1"/>
    <col min="11284" max="11284" width="11.6640625" customWidth="1"/>
    <col min="11285" max="11286" width="0" hidden="1" customWidth="1"/>
    <col min="11287" max="11287" width="9.6640625" customWidth="1"/>
    <col min="11288" max="11289" width="0" hidden="1" customWidth="1"/>
    <col min="11290" max="11290" width="12" customWidth="1"/>
    <col min="11291" max="11292" width="0" hidden="1" customWidth="1"/>
    <col min="11293" max="11293" width="10.33203125" bestFit="1" customWidth="1"/>
    <col min="11294" max="11294" width="0" hidden="1" customWidth="1"/>
    <col min="11295" max="11295" width="10.33203125" customWidth="1"/>
    <col min="11296" max="11296" width="3.33203125" customWidth="1"/>
    <col min="11297" max="11297" width="13.6640625" customWidth="1"/>
    <col min="11298" max="11298" width="12.6640625" customWidth="1"/>
    <col min="11299" max="11299" width="20" customWidth="1"/>
    <col min="11300" max="11301" width="11.6640625" customWidth="1"/>
    <col min="11302" max="11302" width="0.88671875" customWidth="1"/>
    <col min="11303" max="11303" width="0" hidden="1" customWidth="1"/>
    <col min="11304" max="11304" width="12.5546875" bestFit="1" customWidth="1"/>
    <col min="11306" max="11306" width="8" customWidth="1"/>
    <col min="11307" max="11307" width="0" hidden="1" customWidth="1"/>
    <col min="11521" max="11521" width="1.6640625" customWidth="1"/>
    <col min="11522" max="11522" width="19.33203125" customWidth="1"/>
    <col min="11525" max="11526" width="0" hidden="1" customWidth="1"/>
    <col min="11527" max="11527" width="16.109375" customWidth="1"/>
    <col min="11528" max="11528" width="11.5546875" customWidth="1"/>
    <col min="11529" max="11530" width="0" hidden="1" customWidth="1"/>
    <col min="11531" max="11531" width="10.44140625" customWidth="1"/>
    <col min="11532" max="11533" width="0" hidden="1" customWidth="1"/>
    <col min="11534" max="11534" width="11.5546875" customWidth="1"/>
    <col min="11535" max="11536" width="0" hidden="1" customWidth="1"/>
    <col min="11537" max="11537" width="9" bestFit="1" customWidth="1"/>
    <col min="11538" max="11539" width="0" hidden="1" customWidth="1"/>
    <col min="11540" max="11540" width="11.6640625" customWidth="1"/>
    <col min="11541" max="11542" width="0" hidden="1" customWidth="1"/>
    <col min="11543" max="11543" width="9.6640625" customWidth="1"/>
    <col min="11544" max="11545" width="0" hidden="1" customWidth="1"/>
    <col min="11546" max="11546" width="12" customWidth="1"/>
    <col min="11547" max="11548" width="0" hidden="1" customWidth="1"/>
    <col min="11549" max="11549" width="10.33203125" bestFit="1" customWidth="1"/>
    <col min="11550" max="11550" width="0" hidden="1" customWidth="1"/>
    <col min="11551" max="11551" width="10.33203125" customWidth="1"/>
    <col min="11552" max="11552" width="3.33203125" customWidth="1"/>
    <col min="11553" max="11553" width="13.6640625" customWidth="1"/>
    <col min="11554" max="11554" width="12.6640625" customWidth="1"/>
    <col min="11555" max="11555" width="20" customWidth="1"/>
    <col min="11556" max="11557" width="11.6640625" customWidth="1"/>
    <col min="11558" max="11558" width="0.88671875" customWidth="1"/>
    <col min="11559" max="11559" width="0" hidden="1" customWidth="1"/>
    <col min="11560" max="11560" width="12.5546875" bestFit="1" customWidth="1"/>
    <col min="11562" max="11562" width="8" customWidth="1"/>
    <col min="11563" max="11563" width="0" hidden="1" customWidth="1"/>
    <col min="11777" max="11777" width="1.6640625" customWidth="1"/>
    <col min="11778" max="11778" width="19.33203125" customWidth="1"/>
    <col min="11781" max="11782" width="0" hidden="1" customWidth="1"/>
    <col min="11783" max="11783" width="16.109375" customWidth="1"/>
    <col min="11784" max="11784" width="11.5546875" customWidth="1"/>
    <col min="11785" max="11786" width="0" hidden="1" customWidth="1"/>
    <col min="11787" max="11787" width="10.44140625" customWidth="1"/>
    <col min="11788" max="11789" width="0" hidden="1" customWidth="1"/>
    <col min="11790" max="11790" width="11.5546875" customWidth="1"/>
    <col min="11791" max="11792" width="0" hidden="1" customWidth="1"/>
    <col min="11793" max="11793" width="9" bestFit="1" customWidth="1"/>
    <col min="11794" max="11795" width="0" hidden="1" customWidth="1"/>
    <col min="11796" max="11796" width="11.6640625" customWidth="1"/>
    <col min="11797" max="11798" width="0" hidden="1" customWidth="1"/>
    <col min="11799" max="11799" width="9.6640625" customWidth="1"/>
    <col min="11800" max="11801" width="0" hidden="1" customWidth="1"/>
    <col min="11802" max="11802" width="12" customWidth="1"/>
    <col min="11803" max="11804" width="0" hidden="1" customWidth="1"/>
    <col min="11805" max="11805" width="10.33203125" bestFit="1" customWidth="1"/>
    <col min="11806" max="11806" width="0" hidden="1" customWidth="1"/>
    <col min="11807" max="11807" width="10.33203125" customWidth="1"/>
    <col min="11808" max="11808" width="3.33203125" customWidth="1"/>
    <col min="11809" max="11809" width="13.6640625" customWidth="1"/>
    <col min="11810" max="11810" width="12.6640625" customWidth="1"/>
    <col min="11811" max="11811" width="20" customWidth="1"/>
    <col min="11812" max="11813" width="11.6640625" customWidth="1"/>
    <col min="11814" max="11814" width="0.88671875" customWidth="1"/>
    <col min="11815" max="11815" width="0" hidden="1" customWidth="1"/>
    <col min="11816" max="11816" width="12.5546875" bestFit="1" customWidth="1"/>
    <col min="11818" max="11818" width="8" customWidth="1"/>
    <col min="11819" max="11819" width="0" hidden="1" customWidth="1"/>
    <col min="12033" max="12033" width="1.6640625" customWidth="1"/>
    <col min="12034" max="12034" width="19.33203125" customWidth="1"/>
    <col min="12037" max="12038" width="0" hidden="1" customWidth="1"/>
    <col min="12039" max="12039" width="16.109375" customWidth="1"/>
    <col min="12040" max="12040" width="11.5546875" customWidth="1"/>
    <col min="12041" max="12042" width="0" hidden="1" customWidth="1"/>
    <col min="12043" max="12043" width="10.44140625" customWidth="1"/>
    <col min="12044" max="12045" width="0" hidden="1" customWidth="1"/>
    <col min="12046" max="12046" width="11.5546875" customWidth="1"/>
    <col min="12047" max="12048" width="0" hidden="1" customWidth="1"/>
    <col min="12049" max="12049" width="9" bestFit="1" customWidth="1"/>
    <col min="12050" max="12051" width="0" hidden="1" customWidth="1"/>
    <col min="12052" max="12052" width="11.6640625" customWidth="1"/>
    <col min="12053" max="12054" width="0" hidden="1" customWidth="1"/>
    <col min="12055" max="12055" width="9.6640625" customWidth="1"/>
    <col min="12056" max="12057" width="0" hidden="1" customWidth="1"/>
    <col min="12058" max="12058" width="12" customWidth="1"/>
    <col min="12059" max="12060" width="0" hidden="1" customWidth="1"/>
    <col min="12061" max="12061" width="10.33203125" bestFit="1" customWidth="1"/>
    <col min="12062" max="12062" width="0" hidden="1" customWidth="1"/>
    <col min="12063" max="12063" width="10.33203125" customWidth="1"/>
    <col min="12064" max="12064" width="3.33203125" customWidth="1"/>
    <col min="12065" max="12065" width="13.6640625" customWidth="1"/>
    <col min="12066" max="12066" width="12.6640625" customWidth="1"/>
    <col min="12067" max="12067" width="20" customWidth="1"/>
    <col min="12068" max="12069" width="11.6640625" customWidth="1"/>
    <col min="12070" max="12070" width="0.88671875" customWidth="1"/>
    <col min="12071" max="12071" width="0" hidden="1" customWidth="1"/>
    <col min="12072" max="12072" width="12.5546875" bestFit="1" customWidth="1"/>
    <col min="12074" max="12074" width="8" customWidth="1"/>
    <col min="12075" max="12075" width="0" hidden="1" customWidth="1"/>
    <col min="12289" max="12289" width="1.6640625" customWidth="1"/>
    <col min="12290" max="12290" width="19.33203125" customWidth="1"/>
    <col min="12293" max="12294" width="0" hidden="1" customWidth="1"/>
    <col min="12295" max="12295" width="16.109375" customWidth="1"/>
    <col min="12296" max="12296" width="11.5546875" customWidth="1"/>
    <col min="12297" max="12298" width="0" hidden="1" customWidth="1"/>
    <col min="12299" max="12299" width="10.44140625" customWidth="1"/>
    <col min="12300" max="12301" width="0" hidden="1" customWidth="1"/>
    <col min="12302" max="12302" width="11.5546875" customWidth="1"/>
    <col min="12303" max="12304" width="0" hidden="1" customWidth="1"/>
    <col min="12305" max="12305" width="9" bestFit="1" customWidth="1"/>
    <col min="12306" max="12307" width="0" hidden="1" customWidth="1"/>
    <col min="12308" max="12308" width="11.6640625" customWidth="1"/>
    <col min="12309" max="12310" width="0" hidden="1" customWidth="1"/>
    <col min="12311" max="12311" width="9.6640625" customWidth="1"/>
    <col min="12312" max="12313" width="0" hidden="1" customWidth="1"/>
    <col min="12314" max="12314" width="12" customWidth="1"/>
    <col min="12315" max="12316" width="0" hidden="1" customWidth="1"/>
    <col min="12317" max="12317" width="10.33203125" bestFit="1" customWidth="1"/>
    <col min="12318" max="12318" width="0" hidden="1" customWidth="1"/>
    <col min="12319" max="12319" width="10.33203125" customWidth="1"/>
    <col min="12320" max="12320" width="3.33203125" customWidth="1"/>
    <col min="12321" max="12321" width="13.6640625" customWidth="1"/>
    <col min="12322" max="12322" width="12.6640625" customWidth="1"/>
    <col min="12323" max="12323" width="20" customWidth="1"/>
    <col min="12324" max="12325" width="11.6640625" customWidth="1"/>
    <col min="12326" max="12326" width="0.88671875" customWidth="1"/>
    <col min="12327" max="12327" width="0" hidden="1" customWidth="1"/>
    <col min="12328" max="12328" width="12.5546875" bestFit="1" customWidth="1"/>
    <col min="12330" max="12330" width="8" customWidth="1"/>
    <col min="12331" max="12331" width="0" hidden="1" customWidth="1"/>
    <col min="12545" max="12545" width="1.6640625" customWidth="1"/>
    <col min="12546" max="12546" width="19.33203125" customWidth="1"/>
    <col min="12549" max="12550" width="0" hidden="1" customWidth="1"/>
    <col min="12551" max="12551" width="16.109375" customWidth="1"/>
    <col min="12552" max="12552" width="11.5546875" customWidth="1"/>
    <col min="12553" max="12554" width="0" hidden="1" customWidth="1"/>
    <col min="12555" max="12555" width="10.44140625" customWidth="1"/>
    <col min="12556" max="12557" width="0" hidden="1" customWidth="1"/>
    <col min="12558" max="12558" width="11.5546875" customWidth="1"/>
    <col min="12559" max="12560" width="0" hidden="1" customWidth="1"/>
    <col min="12561" max="12561" width="9" bestFit="1" customWidth="1"/>
    <col min="12562" max="12563" width="0" hidden="1" customWidth="1"/>
    <col min="12564" max="12564" width="11.6640625" customWidth="1"/>
    <col min="12565" max="12566" width="0" hidden="1" customWidth="1"/>
    <col min="12567" max="12567" width="9.6640625" customWidth="1"/>
    <col min="12568" max="12569" width="0" hidden="1" customWidth="1"/>
    <col min="12570" max="12570" width="12" customWidth="1"/>
    <col min="12571" max="12572" width="0" hidden="1" customWidth="1"/>
    <col min="12573" max="12573" width="10.33203125" bestFit="1" customWidth="1"/>
    <col min="12574" max="12574" width="0" hidden="1" customWidth="1"/>
    <col min="12575" max="12575" width="10.33203125" customWidth="1"/>
    <col min="12576" max="12576" width="3.33203125" customWidth="1"/>
    <col min="12577" max="12577" width="13.6640625" customWidth="1"/>
    <col min="12578" max="12578" width="12.6640625" customWidth="1"/>
    <col min="12579" max="12579" width="20" customWidth="1"/>
    <col min="12580" max="12581" width="11.6640625" customWidth="1"/>
    <col min="12582" max="12582" width="0.88671875" customWidth="1"/>
    <col min="12583" max="12583" width="0" hidden="1" customWidth="1"/>
    <col min="12584" max="12584" width="12.5546875" bestFit="1" customWidth="1"/>
    <col min="12586" max="12586" width="8" customWidth="1"/>
    <col min="12587" max="12587" width="0" hidden="1" customWidth="1"/>
    <col min="12801" max="12801" width="1.6640625" customWidth="1"/>
    <col min="12802" max="12802" width="19.33203125" customWidth="1"/>
    <col min="12805" max="12806" width="0" hidden="1" customWidth="1"/>
    <col min="12807" max="12807" width="16.109375" customWidth="1"/>
    <col min="12808" max="12808" width="11.5546875" customWidth="1"/>
    <col min="12809" max="12810" width="0" hidden="1" customWidth="1"/>
    <col min="12811" max="12811" width="10.44140625" customWidth="1"/>
    <col min="12812" max="12813" width="0" hidden="1" customWidth="1"/>
    <col min="12814" max="12814" width="11.5546875" customWidth="1"/>
    <col min="12815" max="12816" width="0" hidden="1" customWidth="1"/>
    <col min="12817" max="12817" width="9" bestFit="1" customWidth="1"/>
    <col min="12818" max="12819" width="0" hidden="1" customWidth="1"/>
    <col min="12820" max="12820" width="11.6640625" customWidth="1"/>
    <col min="12821" max="12822" width="0" hidden="1" customWidth="1"/>
    <col min="12823" max="12823" width="9.6640625" customWidth="1"/>
    <col min="12824" max="12825" width="0" hidden="1" customWidth="1"/>
    <col min="12826" max="12826" width="12" customWidth="1"/>
    <col min="12827" max="12828" width="0" hidden="1" customWidth="1"/>
    <col min="12829" max="12829" width="10.33203125" bestFit="1" customWidth="1"/>
    <col min="12830" max="12830" width="0" hidden="1" customWidth="1"/>
    <col min="12831" max="12831" width="10.33203125" customWidth="1"/>
    <col min="12832" max="12832" width="3.33203125" customWidth="1"/>
    <col min="12833" max="12833" width="13.6640625" customWidth="1"/>
    <col min="12834" max="12834" width="12.6640625" customWidth="1"/>
    <col min="12835" max="12835" width="20" customWidth="1"/>
    <col min="12836" max="12837" width="11.6640625" customWidth="1"/>
    <col min="12838" max="12838" width="0.88671875" customWidth="1"/>
    <col min="12839" max="12839" width="0" hidden="1" customWidth="1"/>
    <col min="12840" max="12840" width="12.5546875" bestFit="1" customWidth="1"/>
    <col min="12842" max="12842" width="8" customWidth="1"/>
    <col min="12843" max="12843" width="0" hidden="1" customWidth="1"/>
    <col min="13057" max="13057" width="1.6640625" customWidth="1"/>
    <col min="13058" max="13058" width="19.33203125" customWidth="1"/>
    <col min="13061" max="13062" width="0" hidden="1" customWidth="1"/>
    <col min="13063" max="13063" width="16.109375" customWidth="1"/>
    <col min="13064" max="13064" width="11.5546875" customWidth="1"/>
    <col min="13065" max="13066" width="0" hidden="1" customWidth="1"/>
    <col min="13067" max="13067" width="10.44140625" customWidth="1"/>
    <col min="13068" max="13069" width="0" hidden="1" customWidth="1"/>
    <col min="13070" max="13070" width="11.5546875" customWidth="1"/>
    <col min="13071" max="13072" width="0" hidden="1" customWidth="1"/>
    <col min="13073" max="13073" width="9" bestFit="1" customWidth="1"/>
    <col min="13074" max="13075" width="0" hidden="1" customWidth="1"/>
    <col min="13076" max="13076" width="11.6640625" customWidth="1"/>
    <col min="13077" max="13078" width="0" hidden="1" customWidth="1"/>
    <col min="13079" max="13079" width="9.6640625" customWidth="1"/>
    <col min="13080" max="13081" width="0" hidden="1" customWidth="1"/>
    <col min="13082" max="13082" width="12" customWidth="1"/>
    <col min="13083" max="13084" width="0" hidden="1" customWidth="1"/>
    <col min="13085" max="13085" width="10.33203125" bestFit="1" customWidth="1"/>
    <col min="13086" max="13086" width="0" hidden="1" customWidth="1"/>
    <col min="13087" max="13087" width="10.33203125" customWidth="1"/>
    <col min="13088" max="13088" width="3.33203125" customWidth="1"/>
    <col min="13089" max="13089" width="13.6640625" customWidth="1"/>
    <col min="13090" max="13090" width="12.6640625" customWidth="1"/>
    <col min="13091" max="13091" width="20" customWidth="1"/>
    <col min="13092" max="13093" width="11.6640625" customWidth="1"/>
    <col min="13094" max="13094" width="0.88671875" customWidth="1"/>
    <col min="13095" max="13095" width="0" hidden="1" customWidth="1"/>
    <col min="13096" max="13096" width="12.5546875" bestFit="1" customWidth="1"/>
    <col min="13098" max="13098" width="8" customWidth="1"/>
    <col min="13099" max="13099" width="0" hidden="1" customWidth="1"/>
    <col min="13313" max="13313" width="1.6640625" customWidth="1"/>
    <col min="13314" max="13314" width="19.33203125" customWidth="1"/>
    <col min="13317" max="13318" width="0" hidden="1" customWidth="1"/>
    <col min="13319" max="13319" width="16.109375" customWidth="1"/>
    <col min="13320" max="13320" width="11.5546875" customWidth="1"/>
    <col min="13321" max="13322" width="0" hidden="1" customWidth="1"/>
    <col min="13323" max="13323" width="10.44140625" customWidth="1"/>
    <col min="13324" max="13325" width="0" hidden="1" customWidth="1"/>
    <col min="13326" max="13326" width="11.5546875" customWidth="1"/>
    <col min="13327" max="13328" width="0" hidden="1" customWidth="1"/>
    <col min="13329" max="13329" width="9" bestFit="1" customWidth="1"/>
    <col min="13330" max="13331" width="0" hidden="1" customWidth="1"/>
    <col min="13332" max="13332" width="11.6640625" customWidth="1"/>
    <col min="13333" max="13334" width="0" hidden="1" customWidth="1"/>
    <col min="13335" max="13335" width="9.6640625" customWidth="1"/>
    <col min="13336" max="13337" width="0" hidden="1" customWidth="1"/>
    <col min="13338" max="13338" width="12" customWidth="1"/>
    <col min="13339" max="13340" width="0" hidden="1" customWidth="1"/>
    <col min="13341" max="13341" width="10.33203125" bestFit="1" customWidth="1"/>
    <col min="13342" max="13342" width="0" hidden="1" customWidth="1"/>
    <col min="13343" max="13343" width="10.33203125" customWidth="1"/>
    <col min="13344" max="13344" width="3.33203125" customWidth="1"/>
    <col min="13345" max="13345" width="13.6640625" customWidth="1"/>
    <col min="13346" max="13346" width="12.6640625" customWidth="1"/>
    <col min="13347" max="13347" width="20" customWidth="1"/>
    <col min="13348" max="13349" width="11.6640625" customWidth="1"/>
    <col min="13350" max="13350" width="0.88671875" customWidth="1"/>
    <col min="13351" max="13351" width="0" hidden="1" customWidth="1"/>
    <col min="13352" max="13352" width="12.5546875" bestFit="1" customWidth="1"/>
    <col min="13354" max="13354" width="8" customWidth="1"/>
    <col min="13355" max="13355" width="0" hidden="1" customWidth="1"/>
    <col min="13569" max="13569" width="1.6640625" customWidth="1"/>
    <col min="13570" max="13570" width="19.33203125" customWidth="1"/>
    <col min="13573" max="13574" width="0" hidden="1" customWidth="1"/>
    <col min="13575" max="13575" width="16.109375" customWidth="1"/>
    <col min="13576" max="13576" width="11.5546875" customWidth="1"/>
    <col min="13577" max="13578" width="0" hidden="1" customWidth="1"/>
    <col min="13579" max="13579" width="10.44140625" customWidth="1"/>
    <col min="13580" max="13581" width="0" hidden="1" customWidth="1"/>
    <col min="13582" max="13582" width="11.5546875" customWidth="1"/>
    <col min="13583" max="13584" width="0" hidden="1" customWidth="1"/>
    <col min="13585" max="13585" width="9" bestFit="1" customWidth="1"/>
    <col min="13586" max="13587" width="0" hidden="1" customWidth="1"/>
    <col min="13588" max="13588" width="11.6640625" customWidth="1"/>
    <col min="13589" max="13590" width="0" hidden="1" customWidth="1"/>
    <col min="13591" max="13591" width="9.6640625" customWidth="1"/>
    <col min="13592" max="13593" width="0" hidden="1" customWidth="1"/>
    <col min="13594" max="13594" width="12" customWidth="1"/>
    <col min="13595" max="13596" width="0" hidden="1" customWidth="1"/>
    <col min="13597" max="13597" width="10.33203125" bestFit="1" customWidth="1"/>
    <col min="13598" max="13598" width="0" hidden="1" customWidth="1"/>
    <col min="13599" max="13599" width="10.33203125" customWidth="1"/>
    <col min="13600" max="13600" width="3.33203125" customWidth="1"/>
    <col min="13601" max="13601" width="13.6640625" customWidth="1"/>
    <col min="13602" max="13602" width="12.6640625" customWidth="1"/>
    <col min="13603" max="13603" width="20" customWidth="1"/>
    <col min="13604" max="13605" width="11.6640625" customWidth="1"/>
    <col min="13606" max="13606" width="0.88671875" customWidth="1"/>
    <col min="13607" max="13607" width="0" hidden="1" customWidth="1"/>
    <col min="13608" max="13608" width="12.5546875" bestFit="1" customWidth="1"/>
    <col min="13610" max="13610" width="8" customWidth="1"/>
    <col min="13611" max="13611" width="0" hidden="1" customWidth="1"/>
    <col min="13825" max="13825" width="1.6640625" customWidth="1"/>
    <col min="13826" max="13826" width="19.33203125" customWidth="1"/>
    <col min="13829" max="13830" width="0" hidden="1" customWidth="1"/>
    <col min="13831" max="13831" width="16.109375" customWidth="1"/>
    <col min="13832" max="13832" width="11.5546875" customWidth="1"/>
    <col min="13833" max="13834" width="0" hidden="1" customWidth="1"/>
    <col min="13835" max="13835" width="10.44140625" customWidth="1"/>
    <col min="13836" max="13837" width="0" hidden="1" customWidth="1"/>
    <col min="13838" max="13838" width="11.5546875" customWidth="1"/>
    <col min="13839" max="13840" width="0" hidden="1" customWidth="1"/>
    <col min="13841" max="13841" width="9" bestFit="1" customWidth="1"/>
    <col min="13842" max="13843" width="0" hidden="1" customWidth="1"/>
    <col min="13844" max="13844" width="11.6640625" customWidth="1"/>
    <col min="13845" max="13846" width="0" hidden="1" customWidth="1"/>
    <col min="13847" max="13847" width="9.6640625" customWidth="1"/>
    <col min="13848" max="13849" width="0" hidden="1" customWidth="1"/>
    <col min="13850" max="13850" width="12" customWidth="1"/>
    <col min="13851" max="13852" width="0" hidden="1" customWidth="1"/>
    <col min="13853" max="13853" width="10.33203125" bestFit="1" customWidth="1"/>
    <col min="13854" max="13854" width="0" hidden="1" customWidth="1"/>
    <col min="13855" max="13855" width="10.33203125" customWidth="1"/>
    <col min="13856" max="13856" width="3.33203125" customWidth="1"/>
    <col min="13857" max="13857" width="13.6640625" customWidth="1"/>
    <col min="13858" max="13858" width="12.6640625" customWidth="1"/>
    <col min="13859" max="13859" width="20" customWidth="1"/>
    <col min="13860" max="13861" width="11.6640625" customWidth="1"/>
    <col min="13862" max="13862" width="0.88671875" customWidth="1"/>
    <col min="13863" max="13863" width="0" hidden="1" customWidth="1"/>
    <col min="13864" max="13864" width="12.5546875" bestFit="1" customWidth="1"/>
    <col min="13866" max="13866" width="8" customWidth="1"/>
    <col min="13867" max="13867" width="0" hidden="1" customWidth="1"/>
    <col min="14081" max="14081" width="1.6640625" customWidth="1"/>
    <col min="14082" max="14082" width="19.33203125" customWidth="1"/>
    <col min="14085" max="14086" width="0" hidden="1" customWidth="1"/>
    <col min="14087" max="14087" width="16.109375" customWidth="1"/>
    <col min="14088" max="14088" width="11.5546875" customWidth="1"/>
    <col min="14089" max="14090" width="0" hidden="1" customWidth="1"/>
    <col min="14091" max="14091" width="10.44140625" customWidth="1"/>
    <col min="14092" max="14093" width="0" hidden="1" customWidth="1"/>
    <col min="14094" max="14094" width="11.5546875" customWidth="1"/>
    <col min="14095" max="14096" width="0" hidden="1" customWidth="1"/>
    <col min="14097" max="14097" width="9" bestFit="1" customWidth="1"/>
    <col min="14098" max="14099" width="0" hidden="1" customWidth="1"/>
    <col min="14100" max="14100" width="11.6640625" customWidth="1"/>
    <col min="14101" max="14102" width="0" hidden="1" customWidth="1"/>
    <col min="14103" max="14103" width="9.6640625" customWidth="1"/>
    <col min="14104" max="14105" width="0" hidden="1" customWidth="1"/>
    <col min="14106" max="14106" width="12" customWidth="1"/>
    <col min="14107" max="14108" width="0" hidden="1" customWidth="1"/>
    <col min="14109" max="14109" width="10.33203125" bestFit="1" customWidth="1"/>
    <col min="14110" max="14110" width="0" hidden="1" customWidth="1"/>
    <col min="14111" max="14111" width="10.33203125" customWidth="1"/>
    <col min="14112" max="14112" width="3.33203125" customWidth="1"/>
    <col min="14113" max="14113" width="13.6640625" customWidth="1"/>
    <col min="14114" max="14114" width="12.6640625" customWidth="1"/>
    <col min="14115" max="14115" width="20" customWidth="1"/>
    <col min="14116" max="14117" width="11.6640625" customWidth="1"/>
    <col min="14118" max="14118" width="0.88671875" customWidth="1"/>
    <col min="14119" max="14119" width="0" hidden="1" customWidth="1"/>
    <col min="14120" max="14120" width="12.5546875" bestFit="1" customWidth="1"/>
    <col min="14122" max="14122" width="8" customWidth="1"/>
    <col min="14123" max="14123" width="0" hidden="1" customWidth="1"/>
    <col min="14337" max="14337" width="1.6640625" customWidth="1"/>
    <col min="14338" max="14338" width="19.33203125" customWidth="1"/>
    <col min="14341" max="14342" width="0" hidden="1" customWidth="1"/>
    <col min="14343" max="14343" width="16.109375" customWidth="1"/>
    <col min="14344" max="14344" width="11.5546875" customWidth="1"/>
    <col min="14345" max="14346" width="0" hidden="1" customWidth="1"/>
    <col min="14347" max="14347" width="10.44140625" customWidth="1"/>
    <col min="14348" max="14349" width="0" hidden="1" customWidth="1"/>
    <col min="14350" max="14350" width="11.5546875" customWidth="1"/>
    <col min="14351" max="14352" width="0" hidden="1" customWidth="1"/>
    <col min="14353" max="14353" width="9" bestFit="1" customWidth="1"/>
    <col min="14354" max="14355" width="0" hidden="1" customWidth="1"/>
    <col min="14356" max="14356" width="11.6640625" customWidth="1"/>
    <col min="14357" max="14358" width="0" hidden="1" customWidth="1"/>
    <col min="14359" max="14359" width="9.6640625" customWidth="1"/>
    <col min="14360" max="14361" width="0" hidden="1" customWidth="1"/>
    <col min="14362" max="14362" width="12" customWidth="1"/>
    <col min="14363" max="14364" width="0" hidden="1" customWidth="1"/>
    <col min="14365" max="14365" width="10.33203125" bestFit="1" customWidth="1"/>
    <col min="14366" max="14366" width="0" hidden="1" customWidth="1"/>
    <col min="14367" max="14367" width="10.33203125" customWidth="1"/>
    <col min="14368" max="14368" width="3.33203125" customWidth="1"/>
    <col min="14369" max="14369" width="13.6640625" customWidth="1"/>
    <col min="14370" max="14370" width="12.6640625" customWidth="1"/>
    <col min="14371" max="14371" width="20" customWidth="1"/>
    <col min="14372" max="14373" width="11.6640625" customWidth="1"/>
    <col min="14374" max="14374" width="0.88671875" customWidth="1"/>
    <col min="14375" max="14375" width="0" hidden="1" customWidth="1"/>
    <col min="14376" max="14376" width="12.5546875" bestFit="1" customWidth="1"/>
    <col min="14378" max="14378" width="8" customWidth="1"/>
    <col min="14379" max="14379" width="0" hidden="1" customWidth="1"/>
    <col min="14593" max="14593" width="1.6640625" customWidth="1"/>
    <col min="14594" max="14594" width="19.33203125" customWidth="1"/>
    <col min="14597" max="14598" width="0" hidden="1" customWidth="1"/>
    <col min="14599" max="14599" width="16.109375" customWidth="1"/>
    <col min="14600" max="14600" width="11.5546875" customWidth="1"/>
    <col min="14601" max="14602" width="0" hidden="1" customWidth="1"/>
    <col min="14603" max="14603" width="10.44140625" customWidth="1"/>
    <col min="14604" max="14605" width="0" hidden="1" customWidth="1"/>
    <col min="14606" max="14606" width="11.5546875" customWidth="1"/>
    <col min="14607" max="14608" width="0" hidden="1" customWidth="1"/>
    <col min="14609" max="14609" width="9" bestFit="1" customWidth="1"/>
    <col min="14610" max="14611" width="0" hidden="1" customWidth="1"/>
    <col min="14612" max="14612" width="11.6640625" customWidth="1"/>
    <col min="14613" max="14614" width="0" hidden="1" customWidth="1"/>
    <col min="14615" max="14615" width="9.6640625" customWidth="1"/>
    <col min="14616" max="14617" width="0" hidden="1" customWidth="1"/>
    <col min="14618" max="14618" width="12" customWidth="1"/>
    <col min="14619" max="14620" width="0" hidden="1" customWidth="1"/>
    <col min="14621" max="14621" width="10.33203125" bestFit="1" customWidth="1"/>
    <col min="14622" max="14622" width="0" hidden="1" customWidth="1"/>
    <col min="14623" max="14623" width="10.33203125" customWidth="1"/>
    <col min="14624" max="14624" width="3.33203125" customWidth="1"/>
    <col min="14625" max="14625" width="13.6640625" customWidth="1"/>
    <col min="14626" max="14626" width="12.6640625" customWidth="1"/>
    <col min="14627" max="14627" width="20" customWidth="1"/>
    <col min="14628" max="14629" width="11.6640625" customWidth="1"/>
    <col min="14630" max="14630" width="0.88671875" customWidth="1"/>
    <col min="14631" max="14631" width="0" hidden="1" customWidth="1"/>
    <col min="14632" max="14632" width="12.5546875" bestFit="1" customWidth="1"/>
    <col min="14634" max="14634" width="8" customWidth="1"/>
    <col min="14635" max="14635" width="0" hidden="1" customWidth="1"/>
    <col min="14849" max="14849" width="1.6640625" customWidth="1"/>
    <col min="14850" max="14850" width="19.33203125" customWidth="1"/>
    <col min="14853" max="14854" width="0" hidden="1" customWidth="1"/>
    <col min="14855" max="14855" width="16.109375" customWidth="1"/>
    <col min="14856" max="14856" width="11.5546875" customWidth="1"/>
    <col min="14857" max="14858" width="0" hidden="1" customWidth="1"/>
    <col min="14859" max="14859" width="10.44140625" customWidth="1"/>
    <col min="14860" max="14861" width="0" hidden="1" customWidth="1"/>
    <col min="14862" max="14862" width="11.5546875" customWidth="1"/>
    <col min="14863" max="14864" width="0" hidden="1" customWidth="1"/>
    <col min="14865" max="14865" width="9" bestFit="1" customWidth="1"/>
    <col min="14866" max="14867" width="0" hidden="1" customWidth="1"/>
    <col min="14868" max="14868" width="11.6640625" customWidth="1"/>
    <col min="14869" max="14870" width="0" hidden="1" customWidth="1"/>
    <col min="14871" max="14871" width="9.6640625" customWidth="1"/>
    <col min="14872" max="14873" width="0" hidden="1" customWidth="1"/>
    <col min="14874" max="14874" width="12" customWidth="1"/>
    <col min="14875" max="14876" width="0" hidden="1" customWidth="1"/>
    <col min="14877" max="14877" width="10.33203125" bestFit="1" customWidth="1"/>
    <col min="14878" max="14878" width="0" hidden="1" customWidth="1"/>
    <col min="14879" max="14879" width="10.33203125" customWidth="1"/>
    <col min="14880" max="14880" width="3.33203125" customWidth="1"/>
    <col min="14881" max="14881" width="13.6640625" customWidth="1"/>
    <col min="14882" max="14882" width="12.6640625" customWidth="1"/>
    <col min="14883" max="14883" width="20" customWidth="1"/>
    <col min="14884" max="14885" width="11.6640625" customWidth="1"/>
    <col min="14886" max="14886" width="0.88671875" customWidth="1"/>
    <col min="14887" max="14887" width="0" hidden="1" customWidth="1"/>
    <col min="14888" max="14888" width="12.5546875" bestFit="1" customWidth="1"/>
    <col min="14890" max="14890" width="8" customWidth="1"/>
    <col min="14891" max="14891" width="0" hidden="1" customWidth="1"/>
    <col min="15105" max="15105" width="1.6640625" customWidth="1"/>
    <col min="15106" max="15106" width="19.33203125" customWidth="1"/>
    <col min="15109" max="15110" width="0" hidden="1" customWidth="1"/>
    <col min="15111" max="15111" width="16.109375" customWidth="1"/>
    <col min="15112" max="15112" width="11.5546875" customWidth="1"/>
    <col min="15113" max="15114" width="0" hidden="1" customWidth="1"/>
    <col min="15115" max="15115" width="10.44140625" customWidth="1"/>
    <col min="15116" max="15117" width="0" hidden="1" customWidth="1"/>
    <col min="15118" max="15118" width="11.5546875" customWidth="1"/>
    <col min="15119" max="15120" width="0" hidden="1" customWidth="1"/>
    <col min="15121" max="15121" width="9" bestFit="1" customWidth="1"/>
    <col min="15122" max="15123" width="0" hidden="1" customWidth="1"/>
    <col min="15124" max="15124" width="11.6640625" customWidth="1"/>
    <col min="15125" max="15126" width="0" hidden="1" customWidth="1"/>
    <col min="15127" max="15127" width="9.6640625" customWidth="1"/>
    <col min="15128" max="15129" width="0" hidden="1" customWidth="1"/>
    <col min="15130" max="15130" width="12" customWidth="1"/>
    <col min="15131" max="15132" width="0" hidden="1" customWidth="1"/>
    <col min="15133" max="15133" width="10.33203125" bestFit="1" customWidth="1"/>
    <col min="15134" max="15134" width="0" hidden="1" customWidth="1"/>
    <col min="15135" max="15135" width="10.33203125" customWidth="1"/>
    <col min="15136" max="15136" width="3.33203125" customWidth="1"/>
    <col min="15137" max="15137" width="13.6640625" customWidth="1"/>
    <col min="15138" max="15138" width="12.6640625" customWidth="1"/>
    <col min="15139" max="15139" width="20" customWidth="1"/>
    <col min="15140" max="15141" width="11.6640625" customWidth="1"/>
    <col min="15142" max="15142" width="0.88671875" customWidth="1"/>
    <col min="15143" max="15143" width="0" hidden="1" customWidth="1"/>
    <col min="15144" max="15144" width="12.5546875" bestFit="1" customWidth="1"/>
    <col min="15146" max="15146" width="8" customWidth="1"/>
    <col min="15147" max="15147" width="0" hidden="1" customWidth="1"/>
    <col min="15361" max="15361" width="1.6640625" customWidth="1"/>
    <col min="15362" max="15362" width="19.33203125" customWidth="1"/>
    <col min="15365" max="15366" width="0" hidden="1" customWidth="1"/>
    <col min="15367" max="15367" width="16.109375" customWidth="1"/>
    <col min="15368" max="15368" width="11.5546875" customWidth="1"/>
    <col min="15369" max="15370" width="0" hidden="1" customWidth="1"/>
    <col min="15371" max="15371" width="10.44140625" customWidth="1"/>
    <col min="15372" max="15373" width="0" hidden="1" customWidth="1"/>
    <col min="15374" max="15374" width="11.5546875" customWidth="1"/>
    <col min="15375" max="15376" width="0" hidden="1" customWidth="1"/>
    <col min="15377" max="15377" width="9" bestFit="1" customWidth="1"/>
    <col min="15378" max="15379" width="0" hidden="1" customWidth="1"/>
    <col min="15380" max="15380" width="11.6640625" customWidth="1"/>
    <col min="15381" max="15382" width="0" hidden="1" customWidth="1"/>
    <col min="15383" max="15383" width="9.6640625" customWidth="1"/>
    <col min="15384" max="15385" width="0" hidden="1" customWidth="1"/>
    <col min="15386" max="15386" width="12" customWidth="1"/>
    <col min="15387" max="15388" width="0" hidden="1" customWidth="1"/>
    <col min="15389" max="15389" width="10.33203125" bestFit="1" customWidth="1"/>
    <col min="15390" max="15390" width="0" hidden="1" customWidth="1"/>
    <col min="15391" max="15391" width="10.33203125" customWidth="1"/>
    <col min="15392" max="15392" width="3.33203125" customWidth="1"/>
    <col min="15393" max="15393" width="13.6640625" customWidth="1"/>
    <col min="15394" max="15394" width="12.6640625" customWidth="1"/>
    <col min="15395" max="15395" width="20" customWidth="1"/>
    <col min="15396" max="15397" width="11.6640625" customWidth="1"/>
    <col min="15398" max="15398" width="0.88671875" customWidth="1"/>
    <col min="15399" max="15399" width="0" hidden="1" customWidth="1"/>
    <col min="15400" max="15400" width="12.5546875" bestFit="1" customWidth="1"/>
    <col min="15402" max="15402" width="8" customWidth="1"/>
    <col min="15403" max="15403" width="0" hidden="1" customWidth="1"/>
    <col min="15617" max="15617" width="1.6640625" customWidth="1"/>
    <col min="15618" max="15618" width="19.33203125" customWidth="1"/>
    <col min="15621" max="15622" width="0" hidden="1" customWidth="1"/>
    <col min="15623" max="15623" width="16.109375" customWidth="1"/>
    <col min="15624" max="15624" width="11.5546875" customWidth="1"/>
    <col min="15625" max="15626" width="0" hidden="1" customWidth="1"/>
    <col min="15627" max="15627" width="10.44140625" customWidth="1"/>
    <col min="15628" max="15629" width="0" hidden="1" customWidth="1"/>
    <col min="15630" max="15630" width="11.5546875" customWidth="1"/>
    <col min="15631" max="15632" width="0" hidden="1" customWidth="1"/>
    <col min="15633" max="15633" width="9" bestFit="1" customWidth="1"/>
    <col min="15634" max="15635" width="0" hidden="1" customWidth="1"/>
    <col min="15636" max="15636" width="11.6640625" customWidth="1"/>
    <col min="15637" max="15638" width="0" hidden="1" customWidth="1"/>
    <col min="15639" max="15639" width="9.6640625" customWidth="1"/>
    <col min="15640" max="15641" width="0" hidden="1" customWidth="1"/>
    <col min="15642" max="15642" width="12" customWidth="1"/>
    <col min="15643" max="15644" width="0" hidden="1" customWidth="1"/>
    <col min="15645" max="15645" width="10.33203125" bestFit="1" customWidth="1"/>
    <col min="15646" max="15646" width="0" hidden="1" customWidth="1"/>
    <col min="15647" max="15647" width="10.33203125" customWidth="1"/>
    <col min="15648" max="15648" width="3.33203125" customWidth="1"/>
    <col min="15649" max="15649" width="13.6640625" customWidth="1"/>
    <col min="15650" max="15650" width="12.6640625" customWidth="1"/>
    <col min="15651" max="15651" width="20" customWidth="1"/>
    <col min="15652" max="15653" width="11.6640625" customWidth="1"/>
    <col min="15654" max="15654" width="0.88671875" customWidth="1"/>
    <col min="15655" max="15655" width="0" hidden="1" customWidth="1"/>
    <col min="15656" max="15656" width="12.5546875" bestFit="1" customWidth="1"/>
    <col min="15658" max="15658" width="8" customWidth="1"/>
    <col min="15659" max="15659" width="0" hidden="1" customWidth="1"/>
    <col min="15873" max="15873" width="1.6640625" customWidth="1"/>
    <col min="15874" max="15874" width="19.33203125" customWidth="1"/>
    <col min="15877" max="15878" width="0" hidden="1" customWidth="1"/>
    <col min="15879" max="15879" width="16.109375" customWidth="1"/>
    <col min="15880" max="15880" width="11.5546875" customWidth="1"/>
    <col min="15881" max="15882" width="0" hidden="1" customWidth="1"/>
    <col min="15883" max="15883" width="10.44140625" customWidth="1"/>
    <col min="15884" max="15885" width="0" hidden="1" customWidth="1"/>
    <col min="15886" max="15886" width="11.5546875" customWidth="1"/>
    <col min="15887" max="15888" width="0" hidden="1" customWidth="1"/>
    <col min="15889" max="15889" width="9" bestFit="1" customWidth="1"/>
    <col min="15890" max="15891" width="0" hidden="1" customWidth="1"/>
    <col min="15892" max="15892" width="11.6640625" customWidth="1"/>
    <col min="15893" max="15894" width="0" hidden="1" customWidth="1"/>
    <col min="15895" max="15895" width="9.6640625" customWidth="1"/>
    <col min="15896" max="15897" width="0" hidden="1" customWidth="1"/>
    <col min="15898" max="15898" width="12" customWidth="1"/>
    <col min="15899" max="15900" width="0" hidden="1" customWidth="1"/>
    <col min="15901" max="15901" width="10.33203125" bestFit="1" customWidth="1"/>
    <col min="15902" max="15902" width="0" hidden="1" customWidth="1"/>
    <col min="15903" max="15903" width="10.33203125" customWidth="1"/>
    <col min="15904" max="15904" width="3.33203125" customWidth="1"/>
    <col min="15905" max="15905" width="13.6640625" customWidth="1"/>
    <col min="15906" max="15906" width="12.6640625" customWidth="1"/>
    <col min="15907" max="15907" width="20" customWidth="1"/>
    <col min="15908" max="15909" width="11.6640625" customWidth="1"/>
    <col min="15910" max="15910" width="0.88671875" customWidth="1"/>
    <col min="15911" max="15911" width="0" hidden="1" customWidth="1"/>
    <col min="15912" max="15912" width="12.5546875" bestFit="1" customWidth="1"/>
    <col min="15914" max="15914" width="8" customWidth="1"/>
    <col min="15915" max="15915" width="0" hidden="1" customWidth="1"/>
    <col min="16129" max="16129" width="1.6640625" customWidth="1"/>
    <col min="16130" max="16130" width="19.33203125" customWidth="1"/>
    <col min="16133" max="16134" width="0" hidden="1" customWidth="1"/>
    <col min="16135" max="16135" width="16.109375" customWidth="1"/>
    <col min="16136" max="16136" width="11.5546875" customWidth="1"/>
    <col min="16137" max="16138" width="0" hidden="1" customWidth="1"/>
    <col min="16139" max="16139" width="10.44140625" customWidth="1"/>
    <col min="16140" max="16141" width="0" hidden="1" customWidth="1"/>
    <col min="16142" max="16142" width="11.5546875" customWidth="1"/>
    <col min="16143" max="16144" width="0" hidden="1" customWidth="1"/>
    <col min="16145" max="16145" width="9" bestFit="1" customWidth="1"/>
    <col min="16146" max="16147" width="0" hidden="1" customWidth="1"/>
    <col min="16148" max="16148" width="11.6640625" customWidth="1"/>
    <col min="16149" max="16150" width="0" hidden="1" customWidth="1"/>
    <col min="16151" max="16151" width="9.6640625" customWidth="1"/>
    <col min="16152" max="16153" width="0" hidden="1" customWidth="1"/>
    <col min="16154" max="16154" width="12" customWidth="1"/>
    <col min="16155" max="16156" width="0" hidden="1" customWidth="1"/>
    <col min="16157" max="16157" width="10.33203125" bestFit="1" customWidth="1"/>
    <col min="16158" max="16158" width="0" hidden="1" customWidth="1"/>
    <col min="16159" max="16159" width="10.33203125" customWidth="1"/>
    <col min="16160" max="16160" width="3.33203125" customWidth="1"/>
    <col min="16161" max="16161" width="13.6640625" customWidth="1"/>
    <col min="16162" max="16162" width="12.6640625" customWidth="1"/>
    <col min="16163" max="16163" width="20" customWidth="1"/>
    <col min="16164" max="16165" width="11.6640625" customWidth="1"/>
    <col min="16166" max="16166" width="0.88671875" customWidth="1"/>
    <col min="16167" max="16167" width="0" hidden="1" customWidth="1"/>
    <col min="16168" max="16168" width="12.5546875" bestFit="1" customWidth="1"/>
    <col min="16170" max="16170" width="8" customWidth="1"/>
    <col min="16171" max="16171" width="0" hidden="1" customWidth="1"/>
  </cols>
  <sheetData>
    <row r="1" spans="2:43" ht="5.0999999999999996" customHeight="1" thickBot="1" x14ac:dyDescent="0.35"/>
    <row r="2" spans="2:43" ht="15" customHeight="1" x14ac:dyDescent="0.3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7"/>
      <c r="L2" s="61"/>
      <c r="M2" s="61"/>
      <c r="N2" s="131" t="s">
        <v>58</v>
      </c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61"/>
      <c r="AE2" s="61"/>
    </row>
    <row r="3" spans="2:43" ht="15" customHeight="1" thickBot="1" x14ac:dyDescent="0.35">
      <c r="B3" s="128"/>
      <c r="C3" s="129"/>
      <c r="D3" s="129"/>
      <c r="E3" s="129"/>
      <c r="F3" s="129"/>
      <c r="G3" s="129"/>
      <c r="H3" s="129"/>
      <c r="I3" s="129"/>
      <c r="J3" s="129"/>
      <c r="K3" s="130"/>
      <c r="L3" s="61"/>
      <c r="M3" s="6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61"/>
      <c r="AE3" s="61"/>
    </row>
    <row r="4" spans="2:43" ht="5.0999999999999996" customHeight="1" thickBot="1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2:43" ht="15" thickBot="1" x14ac:dyDescent="0.35">
      <c r="C5" s="140" t="s">
        <v>1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2"/>
    </row>
    <row r="6" spans="2:43" ht="52.8" customHeight="1" thickBot="1" x14ac:dyDescent="0.35">
      <c r="C6" s="2" t="s">
        <v>2</v>
      </c>
      <c r="D6" s="2" t="s">
        <v>3</v>
      </c>
      <c r="E6" s="3" t="s">
        <v>4</v>
      </c>
      <c r="F6" s="4" t="s">
        <v>5</v>
      </c>
      <c r="G6" s="5"/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7" t="s">
        <v>12</v>
      </c>
      <c r="O6" s="8" t="s">
        <v>13</v>
      </c>
      <c r="P6" s="8" t="s">
        <v>14</v>
      </c>
      <c r="Q6" s="8" t="s">
        <v>15</v>
      </c>
      <c r="R6" s="6" t="s">
        <v>16</v>
      </c>
      <c r="S6" s="6" t="s">
        <v>17</v>
      </c>
      <c r="T6" s="6" t="s">
        <v>18</v>
      </c>
      <c r="U6" s="6" t="s">
        <v>19</v>
      </c>
      <c r="V6" s="6" t="s">
        <v>20</v>
      </c>
      <c r="W6" s="6" t="s">
        <v>21</v>
      </c>
      <c r="X6" s="6" t="s">
        <v>22</v>
      </c>
      <c r="Y6" s="6" t="s">
        <v>23</v>
      </c>
      <c r="Z6" s="6" t="s">
        <v>24</v>
      </c>
      <c r="AA6" s="8" t="s">
        <v>25</v>
      </c>
      <c r="AB6" s="8" t="s">
        <v>26</v>
      </c>
      <c r="AC6" s="6" t="s">
        <v>48</v>
      </c>
      <c r="AD6" s="9" t="s">
        <v>27</v>
      </c>
      <c r="AE6" s="174" t="s">
        <v>28</v>
      </c>
    </row>
    <row r="7" spans="2:43" ht="12" customHeight="1" x14ac:dyDescent="0.3">
      <c r="B7" s="143" t="s">
        <v>29</v>
      </c>
      <c r="C7" s="164">
        <v>2023</v>
      </c>
      <c r="D7" s="62" t="s">
        <v>30</v>
      </c>
      <c r="E7" s="63">
        <v>676.4</v>
      </c>
      <c r="F7" s="64">
        <f t="shared" ref="F7:F22" si="0">E7*$C$29</f>
        <v>676400</v>
      </c>
      <c r="G7" s="175" t="s">
        <v>59</v>
      </c>
      <c r="H7" s="176">
        <f>(F7+F8+F9+F10+F11+F12+F13+F14+F15)/9</f>
        <v>591266.66666666663</v>
      </c>
      <c r="I7" s="74">
        <v>157</v>
      </c>
      <c r="J7" s="76">
        <f t="shared" ref="J7:J22" si="1">I7*$C$30</f>
        <v>39250</v>
      </c>
      <c r="K7" s="176">
        <f>(J7+J8+J9+J10+J11+J12+J13+J14+J15)/9</f>
        <v>39591.666666666664</v>
      </c>
      <c r="L7" s="74">
        <v>310</v>
      </c>
      <c r="M7" s="76">
        <f t="shared" ref="M7:M22" si="2">L7*$C$31</f>
        <v>170500</v>
      </c>
      <c r="N7" s="176">
        <f>(M7+M8+M9+M10+M11+M12+M13+M14+M15)/9</f>
        <v>157055.55555555556</v>
      </c>
      <c r="O7" s="74">
        <v>11.5</v>
      </c>
      <c r="P7" s="76">
        <f t="shared" ref="P7:P22" si="3">O7*$C$32</f>
        <v>3450</v>
      </c>
      <c r="Q7" s="176">
        <f>(P7+P8+P9+P10+P11+P12+P13+P14+P15)/9</f>
        <v>4356.666666666667</v>
      </c>
      <c r="R7" s="74">
        <v>0</v>
      </c>
      <c r="S7" s="76">
        <f t="shared" ref="S7:S22" si="4">R7*$C$33</f>
        <v>0</v>
      </c>
      <c r="T7" s="176">
        <f>(S7+S8+S9+S10+S11+S12+S13+S14+S15)/9</f>
        <v>25550</v>
      </c>
      <c r="U7" s="74">
        <v>0</v>
      </c>
      <c r="V7" s="76">
        <f t="shared" ref="V7:V22" si="5">U7*$C$34</f>
        <v>0</v>
      </c>
      <c r="W7" s="176">
        <f>(V7+V8+V9+V10+V11+V12+V13+V14+V15)/9</f>
        <v>32711.111111111109</v>
      </c>
      <c r="X7" s="74">
        <v>0</v>
      </c>
      <c r="Y7" s="75">
        <f t="shared" ref="Y7:Y22" si="6">X7*$C$35</f>
        <v>0</v>
      </c>
      <c r="Z7" s="176">
        <f>(Y7+Y8+Y9+Y10+Y11+Y12+Y13+Y14+Y15)/9</f>
        <v>24257.777777777777</v>
      </c>
      <c r="AA7" s="77">
        <v>1240</v>
      </c>
      <c r="AB7" s="78">
        <f t="shared" ref="AB7:AB22" si="7">AA7*$C$36</f>
        <v>124000</v>
      </c>
      <c r="AC7" s="176">
        <f>(AB7+AB8+AB9+AB10+AB11+AB12+AB13+AB14+AB15)/9</f>
        <v>121388.88888888889</v>
      </c>
      <c r="AD7" s="177">
        <v>23218</v>
      </c>
      <c r="AE7" s="178">
        <f>E41*$C$37</f>
        <v>928705.67232000001</v>
      </c>
    </row>
    <row r="8" spans="2:43" ht="12" customHeight="1" x14ac:dyDescent="0.3">
      <c r="B8" s="144"/>
      <c r="C8" s="165"/>
      <c r="D8" s="62" t="s">
        <v>31</v>
      </c>
      <c r="E8" s="63">
        <v>652.5</v>
      </c>
      <c r="F8" s="64">
        <f t="shared" si="0"/>
        <v>652500</v>
      </c>
      <c r="G8" s="167"/>
      <c r="H8" s="139"/>
      <c r="I8" s="63">
        <v>147</v>
      </c>
      <c r="J8" s="65">
        <f t="shared" si="1"/>
        <v>36750</v>
      </c>
      <c r="K8" s="139"/>
      <c r="L8" s="63">
        <v>292</v>
      </c>
      <c r="M8" s="65">
        <f t="shared" si="2"/>
        <v>160600</v>
      </c>
      <c r="N8" s="139"/>
      <c r="O8" s="63">
        <v>18.3</v>
      </c>
      <c r="P8" s="65">
        <f t="shared" si="3"/>
        <v>5490</v>
      </c>
      <c r="Q8" s="139"/>
      <c r="R8" s="63">
        <v>0</v>
      </c>
      <c r="S8" s="65">
        <f t="shared" si="4"/>
        <v>0</v>
      </c>
      <c r="T8" s="139"/>
      <c r="U8" s="63">
        <v>0</v>
      </c>
      <c r="V8" s="65">
        <f t="shared" si="5"/>
        <v>0</v>
      </c>
      <c r="W8" s="139"/>
      <c r="X8" s="63">
        <v>31</v>
      </c>
      <c r="Y8" s="64">
        <f t="shared" si="6"/>
        <v>24800</v>
      </c>
      <c r="Z8" s="139"/>
      <c r="AA8" s="66">
        <v>1200</v>
      </c>
      <c r="AB8" s="179">
        <f t="shared" si="7"/>
        <v>120000</v>
      </c>
      <c r="AC8" s="139"/>
      <c r="AD8" s="151"/>
      <c r="AE8" s="180"/>
      <c r="AQ8">
        <v>31</v>
      </c>
    </row>
    <row r="9" spans="2:43" ht="12" customHeight="1" thickBot="1" x14ac:dyDescent="0.35">
      <c r="B9" s="144"/>
      <c r="C9" s="166"/>
      <c r="D9" s="67" t="s">
        <v>32</v>
      </c>
      <c r="E9" s="68">
        <v>586.5</v>
      </c>
      <c r="F9" s="69">
        <f t="shared" si="0"/>
        <v>586500</v>
      </c>
      <c r="G9" s="167"/>
      <c r="H9" s="139"/>
      <c r="I9" s="68">
        <v>158</v>
      </c>
      <c r="J9" s="70">
        <f t="shared" si="1"/>
        <v>39500</v>
      </c>
      <c r="K9" s="139"/>
      <c r="L9" s="68">
        <v>311</v>
      </c>
      <c r="M9" s="70">
        <f t="shared" si="2"/>
        <v>171050</v>
      </c>
      <c r="N9" s="139"/>
      <c r="O9" s="68">
        <v>25</v>
      </c>
      <c r="P9" s="70">
        <f t="shared" si="3"/>
        <v>7500</v>
      </c>
      <c r="Q9" s="139"/>
      <c r="R9" s="68">
        <v>0</v>
      </c>
      <c r="S9" s="70">
        <f t="shared" si="4"/>
        <v>0</v>
      </c>
      <c r="T9" s="139"/>
      <c r="U9" s="68">
        <v>144</v>
      </c>
      <c r="V9" s="70">
        <f t="shared" si="5"/>
        <v>115200</v>
      </c>
      <c r="W9" s="139"/>
      <c r="X9" s="68">
        <v>0</v>
      </c>
      <c r="Y9" s="69">
        <f t="shared" si="6"/>
        <v>0</v>
      </c>
      <c r="Z9" s="139"/>
      <c r="AA9" s="71">
        <v>1240</v>
      </c>
      <c r="AB9" s="72">
        <f t="shared" si="7"/>
        <v>124000</v>
      </c>
      <c r="AC9" s="139"/>
      <c r="AD9" s="151"/>
      <c r="AE9" s="180"/>
      <c r="AQ9">
        <v>30</v>
      </c>
    </row>
    <row r="10" spans="2:43" ht="12" customHeight="1" x14ac:dyDescent="0.3">
      <c r="B10" s="144"/>
      <c r="C10" s="164">
        <v>2024</v>
      </c>
      <c r="D10" s="73" t="s">
        <v>33</v>
      </c>
      <c r="E10" s="74">
        <v>555.5</v>
      </c>
      <c r="F10" s="75">
        <f t="shared" si="0"/>
        <v>555500</v>
      </c>
      <c r="G10" s="167"/>
      <c r="H10" s="139"/>
      <c r="I10" s="74">
        <v>164</v>
      </c>
      <c r="J10" s="76">
        <f t="shared" si="1"/>
        <v>41000</v>
      </c>
      <c r="K10" s="139"/>
      <c r="L10" s="74">
        <v>310</v>
      </c>
      <c r="M10" s="76">
        <f t="shared" si="2"/>
        <v>170500</v>
      </c>
      <c r="N10" s="139"/>
      <c r="O10" s="74">
        <v>19.2</v>
      </c>
      <c r="P10" s="76">
        <f t="shared" si="3"/>
        <v>5760</v>
      </c>
      <c r="Q10" s="139"/>
      <c r="R10" s="74">
        <v>0</v>
      </c>
      <c r="S10" s="76">
        <f t="shared" si="4"/>
        <v>0</v>
      </c>
      <c r="T10" s="139"/>
      <c r="U10" s="74">
        <v>184</v>
      </c>
      <c r="V10" s="76">
        <f t="shared" si="5"/>
        <v>147200</v>
      </c>
      <c r="W10" s="139"/>
      <c r="X10" s="74">
        <v>0</v>
      </c>
      <c r="Y10" s="75">
        <f t="shared" si="6"/>
        <v>0</v>
      </c>
      <c r="Z10" s="139"/>
      <c r="AA10" s="77">
        <v>1240</v>
      </c>
      <c r="AB10" s="78">
        <f t="shared" si="7"/>
        <v>124000</v>
      </c>
      <c r="AC10" s="139"/>
      <c r="AD10" s="151"/>
      <c r="AE10" s="180"/>
      <c r="AQ10">
        <v>31</v>
      </c>
    </row>
    <row r="11" spans="2:43" ht="12" customHeight="1" x14ac:dyDescent="0.3">
      <c r="B11" s="144"/>
      <c r="C11" s="165"/>
      <c r="D11" s="79" t="s">
        <v>34</v>
      </c>
      <c r="E11" s="63">
        <v>556</v>
      </c>
      <c r="F11" s="64">
        <f t="shared" si="0"/>
        <v>556000</v>
      </c>
      <c r="G11" s="167"/>
      <c r="H11" s="139"/>
      <c r="I11" s="63">
        <v>163.69999999999999</v>
      </c>
      <c r="J11" s="65">
        <f t="shared" si="1"/>
        <v>40925</v>
      </c>
      <c r="K11" s="139"/>
      <c r="L11" s="63">
        <v>290</v>
      </c>
      <c r="M11" s="65">
        <f t="shared" si="2"/>
        <v>159500</v>
      </c>
      <c r="N11" s="139"/>
      <c r="O11" s="63">
        <v>12.399999999999997</v>
      </c>
      <c r="P11" s="65">
        <f t="shared" si="3"/>
        <v>3719.9999999999991</v>
      </c>
      <c r="Q11" s="139"/>
      <c r="R11" s="63">
        <v>0</v>
      </c>
      <c r="S11" s="65">
        <f t="shared" si="4"/>
        <v>0</v>
      </c>
      <c r="T11" s="139"/>
      <c r="U11" s="63">
        <v>40</v>
      </c>
      <c r="V11" s="65">
        <f t="shared" si="5"/>
        <v>32000</v>
      </c>
      <c r="W11" s="139"/>
      <c r="X11" s="63">
        <v>0</v>
      </c>
      <c r="Y11" s="64">
        <f t="shared" si="6"/>
        <v>0</v>
      </c>
      <c r="Z11" s="139"/>
      <c r="AA11" s="66">
        <v>1160</v>
      </c>
      <c r="AB11" s="179">
        <f t="shared" si="7"/>
        <v>116000</v>
      </c>
      <c r="AC11" s="139"/>
      <c r="AD11" s="151"/>
      <c r="AE11" s="180"/>
      <c r="AQ11">
        <v>31</v>
      </c>
    </row>
    <row r="12" spans="2:43" ht="12" customHeight="1" x14ac:dyDescent="0.3">
      <c r="B12" s="144"/>
      <c r="C12" s="165"/>
      <c r="D12" s="79" t="s">
        <v>35</v>
      </c>
      <c r="E12" s="63">
        <v>591</v>
      </c>
      <c r="F12" s="64">
        <f t="shared" si="0"/>
        <v>591000</v>
      </c>
      <c r="G12" s="167"/>
      <c r="H12" s="139"/>
      <c r="I12" s="63">
        <v>173.5</v>
      </c>
      <c r="J12" s="65">
        <f t="shared" si="1"/>
        <v>43375</v>
      </c>
      <c r="K12" s="139"/>
      <c r="L12" s="63">
        <v>310</v>
      </c>
      <c r="M12" s="65">
        <f t="shared" si="2"/>
        <v>170500</v>
      </c>
      <c r="N12" s="139"/>
      <c r="O12" s="63">
        <v>17.399999999999999</v>
      </c>
      <c r="P12" s="65">
        <f t="shared" si="3"/>
        <v>5220</v>
      </c>
      <c r="Q12" s="139"/>
      <c r="R12" s="63">
        <v>21.5</v>
      </c>
      <c r="S12" s="65">
        <f t="shared" si="4"/>
        <v>75250</v>
      </c>
      <c r="T12" s="139"/>
      <c r="U12" s="63">
        <v>0</v>
      </c>
      <c r="V12" s="65">
        <f t="shared" si="5"/>
        <v>0</v>
      </c>
      <c r="W12" s="139"/>
      <c r="X12" s="63">
        <v>0</v>
      </c>
      <c r="Y12" s="64">
        <f t="shared" si="6"/>
        <v>0</v>
      </c>
      <c r="Z12" s="139"/>
      <c r="AA12" s="66">
        <v>1225</v>
      </c>
      <c r="AB12" s="179">
        <f t="shared" si="7"/>
        <v>122500</v>
      </c>
      <c r="AC12" s="139"/>
      <c r="AD12" s="151"/>
      <c r="AE12" s="180"/>
      <c r="AQ12">
        <v>29</v>
      </c>
    </row>
    <row r="13" spans="2:43" ht="12" customHeight="1" x14ac:dyDescent="0.3">
      <c r="B13" s="144"/>
      <c r="C13" s="165"/>
      <c r="D13" s="79" t="s">
        <v>36</v>
      </c>
      <c r="E13" s="63">
        <v>548</v>
      </c>
      <c r="F13" s="64">
        <f t="shared" si="0"/>
        <v>548000</v>
      </c>
      <c r="G13" s="167"/>
      <c r="H13" s="139"/>
      <c r="I13" s="63">
        <v>172.6</v>
      </c>
      <c r="J13" s="65">
        <f t="shared" si="1"/>
        <v>43150</v>
      </c>
      <c r="K13" s="139"/>
      <c r="L13" s="63">
        <v>298</v>
      </c>
      <c r="M13" s="65">
        <f t="shared" si="2"/>
        <v>163900</v>
      </c>
      <c r="N13" s="139"/>
      <c r="O13" s="63">
        <v>8.2999999999999972</v>
      </c>
      <c r="P13" s="65">
        <f t="shared" si="3"/>
        <v>2489.9999999999991</v>
      </c>
      <c r="Q13" s="139"/>
      <c r="R13" s="63">
        <v>13.7</v>
      </c>
      <c r="S13" s="65">
        <f t="shared" si="4"/>
        <v>47950</v>
      </c>
      <c r="T13" s="139"/>
      <c r="U13" s="63">
        <v>0</v>
      </c>
      <c r="V13" s="65">
        <f t="shared" si="5"/>
        <v>0</v>
      </c>
      <c r="W13" s="139"/>
      <c r="X13" s="63">
        <v>0</v>
      </c>
      <c r="Y13" s="64">
        <f t="shared" si="6"/>
        <v>0</v>
      </c>
      <c r="Z13" s="139"/>
      <c r="AA13" s="66">
        <v>1180</v>
      </c>
      <c r="AB13" s="179">
        <f t="shared" si="7"/>
        <v>118000</v>
      </c>
      <c r="AC13" s="139"/>
      <c r="AD13" s="151"/>
      <c r="AE13" s="180"/>
      <c r="AQ13">
        <v>31</v>
      </c>
    </row>
    <row r="14" spans="2:43" ht="12" customHeight="1" x14ac:dyDescent="0.3">
      <c r="B14" s="144"/>
      <c r="C14" s="165"/>
      <c r="D14" s="79" t="s">
        <v>37</v>
      </c>
      <c r="E14" s="63">
        <v>602.5</v>
      </c>
      <c r="F14" s="64">
        <f t="shared" si="0"/>
        <v>602500</v>
      </c>
      <c r="G14" s="167"/>
      <c r="H14" s="139"/>
      <c r="I14" s="63">
        <v>165</v>
      </c>
      <c r="J14" s="65">
        <f t="shared" si="1"/>
        <v>41250</v>
      </c>
      <c r="K14" s="139"/>
      <c r="L14" s="63">
        <v>239</v>
      </c>
      <c r="M14" s="65">
        <f t="shared" si="2"/>
        <v>131450</v>
      </c>
      <c r="N14" s="139"/>
      <c r="O14" s="63">
        <v>6.5999999999999988</v>
      </c>
      <c r="P14" s="65">
        <f t="shared" si="3"/>
        <v>1979.9999999999995</v>
      </c>
      <c r="Q14" s="139"/>
      <c r="R14" s="63">
        <v>15.5</v>
      </c>
      <c r="S14" s="65">
        <f t="shared" si="4"/>
        <v>54250</v>
      </c>
      <c r="T14" s="139"/>
      <c r="U14" s="63">
        <v>0</v>
      </c>
      <c r="V14" s="65">
        <f t="shared" si="5"/>
        <v>0</v>
      </c>
      <c r="W14" s="139"/>
      <c r="X14" s="63">
        <v>57.9</v>
      </c>
      <c r="Y14" s="64">
        <f t="shared" si="6"/>
        <v>46320</v>
      </c>
      <c r="Z14" s="139"/>
      <c r="AA14" s="66">
        <v>1240</v>
      </c>
      <c r="AB14" s="179">
        <f t="shared" si="7"/>
        <v>124000</v>
      </c>
      <c r="AC14" s="139"/>
      <c r="AD14" s="151"/>
      <c r="AE14" s="180"/>
      <c r="AQ14">
        <v>30</v>
      </c>
    </row>
    <row r="15" spans="2:43" ht="12" customHeight="1" thickBot="1" x14ac:dyDescent="0.35">
      <c r="B15" s="145"/>
      <c r="C15" s="165"/>
      <c r="D15" s="80" t="s">
        <v>38</v>
      </c>
      <c r="E15" s="68">
        <v>553</v>
      </c>
      <c r="F15" s="69">
        <f t="shared" si="0"/>
        <v>553000</v>
      </c>
      <c r="G15" s="181"/>
      <c r="H15" s="182"/>
      <c r="I15" s="68">
        <v>124.5</v>
      </c>
      <c r="J15" s="70">
        <f t="shared" si="1"/>
        <v>31125</v>
      </c>
      <c r="K15" s="182"/>
      <c r="L15" s="68">
        <v>210</v>
      </c>
      <c r="M15" s="70">
        <f t="shared" si="2"/>
        <v>115500</v>
      </c>
      <c r="N15" s="182"/>
      <c r="O15" s="68">
        <v>11.999999999999996</v>
      </c>
      <c r="P15" s="70">
        <f t="shared" si="3"/>
        <v>3599.9999999999991</v>
      </c>
      <c r="Q15" s="182"/>
      <c r="R15" s="68">
        <v>15</v>
      </c>
      <c r="S15" s="70">
        <f t="shared" si="4"/>
        <v>52500</v>
      </c>
      <c r="T15" s="182"/>
      <c r="U15" s="68">
        <v>0</v>
      </c>
      <c r="V15" s="70">
        <f t="shared" si="5"/>
        <v>0</v>
      </c>
      <c r="W15" s="182"/>
      <c r="X15" s="68">
        <v>184</v>
      </c>
      <c r="Y15" s="69">
        <f t="shared" si="6"/>
        <v>147200</v>
      </c>
      <c r="Z15" s="182"/>
      <c r="AA15" s="71">
        <v>1200</v>
      </c>
      <c r="AB15" s="72">
        <f t="shared" si="7"/>
        <v>120000</v>
      </c>
      <c r="AC15" s="182"/>
      <c r="AD15" s="183"/>
      <c r="AE15" s="184"/>
      <c r="AQ15">
        <v>31</v>
      </c>
    </row>
    <row r="16" spans="2:43" ht="12" customHeight="1" x14ac:dyDescent="0.3">
      <c r="B16" s="148" t="s">
        <v>39</v>
      </c>
      <c r="C16" s="165"/>
      <c r="D16" s="10"/>
      <c r="E16" s="11">
        <v>670.5</v>
      </c>
      <c r="F16" s="12">
        <f t="shared" si="0"/>
        <v>670500</v>
      </c>
      <c r="G16" s="89"/>
      <c r="H16" s="90"/>
      <c r="I16" s="91">
        <v>134.5</v>
      </c>
      <c r="J16" s="90">
        <f t="shared" si="1"/>
        <v>33625</v>
      </c>
      <c r="K16" s="90"/>
      <c r="L16" s="91">
        <v>0</v>
      </c>
      <c r="M16" s="90">
        <f t="shared" si="2"/>
        <v>0</v>
      </c>
      <c r="N16" s="90"/>
      <c r="O16" s="91">
        <v>10.199999999999998</v>
      </c>
      <c r="P16" s="90">
        <f t="shared" si="3"/>
        <v>3059.9999999999991</v>
      </c>
      <c r="Q16" s="90"/>
      <c r="R16" s="91">
        <v>0</v>
      </c>
      <c r="S16" s="90">
        <f t="shared" si="4"/>
        <v>0</v>
      </c>
      <c r="T16" s="90"/>
      <c r="U16" s="91">
        <v>9</v>
      </c>
      <c r="V16" s="90">
        <f t="shared" si="5"/>
        <v>7200</v>
      </c>
      <c r="W16" s="90"/>
      <c r="X16" s="91">
        <v>124.1</v>
      </c>
      <c r="Y16" s="90">
        <f t="shared" si="6"/>
        <v>99280</v>
      </c>
      <c r="Z16" s="90"/>
      <c r="AA16" s="91">
        <v>1240</v>
      </c>
      <c r="AB16" s="90">
        <f t="shared" si="7"/>
        <v>124000</v>
      </c>
      <c r="AC16" s="90"/>
      <c r="AD16" s="90"/>
      <c r="AE16" s="92"/>
      <c r="AQ16">
        <v>30</v>
      </c>
    </row>
    <row r="17" spans="2:45" ht="12" customHeight="1" x14ac:dyDescent="0.3">
      <c r="B17" s="149"/>
      <c r="C17" s="165"/>
      <c r="D17" s="18"/>
      <c r="E17" s="15">
        <v>260.5</v>
      </c>
      <c r="F17" s="19">
        <f t="shared" si="0"/>
        <v>260500</v>
      </c>
      <c r="G17" s="93"/>
      <c r="H17" s="17"/>
      <c r="I17" s="88">
        <v>43</v>
      </c>
      <c r="J17" s="17">
        <f t="shared" si="1"/>
        <v>10750</v>
      </c>
      <c r="K17" s="17"/>
      <c r="L17" s="88">
        <v>32.5</v>
      </c>
      <c r="M17" s="17">
        <f t="shared" si="2"/>
        <v>17875</v>
      </c>
      <c r="N17" s="17"/>
      <c r="O17" s="88">
        <v>6.8000000000000007</v>
      </c>
      <c r="P17" s="17">
        <f t="shared" si="3"/>
        <v>2040.0000000000002</v>
      </c>
      <c r="Q17" s="17"/>
      <c r="R17" s="88">
        <v>0</v>
      </c>
      <c r="S17" s="17">
        <f t="shared" si="4"/>
        <v>0</v>
      </c>
      <c r="T17" s="17"/>
      <c r="U17" s="88">
        <v>0</v>
      </c>
      <c r="V17" s="17">
        <f t="shared" si="5"/>
        <v>0</v>
      </c>
      <c r="W17" s="17"/>
      <c r="X17" s="88">
        <v>30</v>
      </c>
      <c r="Y17" s="17">
        <f t="shared" si="6"/>
        <v>24000</v>
      </c>
      <c r="Z17" s="17"/>
      <c r="AA17" s="88">
        <v>0</v>
      </c>
      <c r="AB17" s="17">
        <f t="shared" si="7"/>
        <v>0</v>
      </c>
      <c r="AC17" s="17"/>
      <c r="AD17" s="17"/>
      <c r="AE17" s="94"/>
    </row>
    <row r="18" spans="2:45" ht="5.4" customHeight="1" thickBot="1" x14ac:dyDescent="0.35">
      <c r="B18" s="149"/>
      <c r="C18" s="165"/>
      <c r="D18" s="18"/>
      <c r="E18" s="15">
        <v>322</v>
      </c>
      <c r="F18" s="19">
        <f t="shared" si="0"/>
        <v>322000</v>
      </c>
      <c r="G18" s="95"/>
      <c r="H18" s="96"/>
      <c r="I18" s="97">
        <v>236.2</v>
      </c>
      <c r="J18" s="96">
        <f t="shared" si="1"/>
        <v>59050</v>
      </c>
      <c r="K18" s="96"/>
      <c r="L18" s="97">
        <v>15.6</v>
      </c>
      <c r="M18" s="96">
        <f t="shared" si="2"/>
        <v>8580</v>
      </c>
      <c r="N18" s="96"/>
      <c r="O18" s="97">
        <v>23</v>
      </c>
      <c r="P18" s="96">
        <f t="shared" si="3"/>
        <v>6900</v>
      </c>
      <c r="Q18" s="96"/>
      <c r="R18" s="97">
        <v>0</v>
      </c>
      <c r="S18" s="96">
        <f t="shared" si="4"/>
        <v>0</v>
      </c>
      <c r="T18" s="96"/>
      <c r="U18" s="97">
        <v>0</v>
      </c>
      <c r="V18" s="96">
        <f t="shared" si="5"/>
        <v>0</v>
      </c>
      <c r="W18" s="96"/>
      <c r="X18" s="97">
        <v>0</v>
      </c>
      <c r="Y18" s="96">
        <f t="shared" si="6"/>
        <v>0</v>
      </c>
      <c r="Z18" s="96"/>
      <c r="AA18" s="97">
        <v>355</v>
      </c>
      <c r="AB18" s="96">
        <f t="shared" si="7"/>
        <v>35500</v>
      </c>
      <c r="AC18" s="96"/>
      <c r="AD18" s="96"/>
      <c r="AE18" s="98"/>
    </row>
    <row r="19" spans="2:45" ht="12" hidden="1" customHeight="1" thickBot="1" x14ac:dyDescent="0.35">
      <c r="B19" s="150"/>
      <c r="C19" s="165"/>
      <c r="D19" s="20"/>
      <c r="E19" s="21">
        <v>730.5</v>
      </c>
      <c r="F19" s="22">
        <f t="shared" si="0"/>
        <v>730500</v>
      </c>
      <c r="G19" s="13"/>
      <c r="H19" s="14"/>
      <c r="I19" s="15">
        <v>205.5</v>
      </c>
      <c r="J19" s="14">
        <f t="shared" si="1"/>
        <v>51375</v>
      </c>
      <c r="K19" s="14"/>
      <c r="L19" s="15">
        <v>161.5</v>
      </c>
      <c r="M19" s="14">
        <f t="shared" si="2"/>
        <v>88825</v>
      </c>
      <c r="N19" s="14"/>
      <c r="O19" s="15">
        <v>17.600000000000001</v>
      </c>
      <c r="P19" s="14">
        <f t="shared" si="3"/>
        <v>5280</v>
      </c>
      <c r="Q19" s="14"/>
      <c r="R19" s="15">
        <v>0</v>
      </c>
      <c r="S19" s="14">
        <f t="shared" si="4"/>
        <v>0</v>
      </c>
      <c r="T19" s="14"/>
      <c r="U19" s="15">
        <v>0</v>
      </c>
      <c r="V19" s="14">
        <f t="shared" si="5"/>
        <v>0</v>
      </c>
      <c r="W19" s="14"/>
      <c r="X19" s="15">
        <v>0</v>
      </c>
      <c r="Y19" s="14">
        <f t="shared" si="6"/>
        <v>0</v>
      </c>
      <c r="Z19" s="14"/>
      <c r="AA19" s="15">
        <v>845</v>
      </c>
      <c r="AB19" s="14">
        <f t="shared" si="7"/>
        <v>84500</v>
      </c>
      <c r="AC19" s="16"/>
      <c r="AD19" s="17"/>
      <c r="AE19" s="14"/>
    </row>
    <row r="20" spans="2:45" ht="12" customHeight="1" x14ac:dyDescent="0.3">
      <c r="B20" s="143" t="s">
        <v>40</v>
      </c>
      <c r="C20" s="165"/>
      <c r="D20" s="56" t="s">
        <v>31</v>
      </c>
      <c r="E20" s="23">
        <v>588.5</v>
      </c>
      <c r="F20" s="24">
        <f t="shared" si="0"/>
        <v>588500</v>
      </c>
      <c r="G20" s="162" t="s">
        <v>60</v>
      </c>
      <c r="H20" s="146">
        <f>(F20+F21+F22)/3</f>
        <v>501000</v>
      </c>
      <c r="I20" s="23">
        <v>186</v>
      </c>
      <c r="J20" s="25">
        <f t="shared" si="1"/>
        <v>46500</v>
      </c>
      <c r="K20" s="146">
        <f>(J20+J21+J22)/3</f>
        <v>41208.333333333336</v>
      </c>
      <c r="L20" s="23">
        <v>182</v>
      </c>
      <c r="M20" s="25">
        <f t="shared" si="2"/>
        <v>100100</v>
      </c>
      <c r="N20" s="146">
        <f>(M20+M21+M22)/3</f>
        <v>105966.66666666667</v>
      </c>
      <c r="O20" s="23">
        <v>13.4</v>
      </c>
      <c r="P20" s="25">
        <f t="shared" si="3"/>
        <v>4020</v>
      </c>
      <c r="Q20" s="146">
        <f>(P20+P21+P22)/3</f>
        <v>4660</v>
      </c>
      <c r="R20" s="23">
        <v>0</v>
      </c>
      <c r="S20" s="25">
        <f t="shared" si="4"/>
        <v>0</v>
      </c>
      <c r="T20" s="146">
        <f>(S20+S21+S22)/3</f>
        <v>3500</v>
      </c>
      <c r="U20" s="23">
        <v>1.6</v>
      </c>
      <c r="V20" s="25">
        <f t="shared" si="5"/>
        <v>1280</v>
      </c>
      <c r="W20" s="146">
        <f>(V20+V21+V22)/3</f>
        <v>6560</v>
      </c>
      <c r="X20" s="23">
        <v>0</v>
      </c>
      <c r="Y20" s="24">
        <f t="shared" si="6"/>
        <v>0</v>
      </c>
      <c r="Z20" s="146">
        <f>(Y20+Y21+Y22)/3</f>
        <v>70666.666666666672</v>
      </c>
      <c r="AA20" s="26">
        <v>740</v>
      </c>
      <c r="AB20" s="27">
        <f t="shared" si="7"/>
        <v>74000</v>
      </c>
      <c r="AC20" s="146">
        <f>(AB20+AB21+AB22)/3</f>
        <v>67966.666666666672</v>
      </c>
      <c r="AD20" s="171">
        <v>15815</v>
      </c>
      <c r="AE20" s="168">
        <f>AD20*$C$37</f>
        <v>632600</v>
      </c>
    </row>
    <row r="21" spans="2:45" ht="12" customHeight="1" thickBot="1" x14ac:dyDescent="0.35">
      <c r="B21" s="144"/>
      <c r="C21" s="166"/>
      <c r="D21" s="57" t="s">
        <v>32</v>
      </c>
      <c r="E21" s="28">
        <v>515</v>
      </c>
      <c r="F21" s="29">
        <f t="shared" si="0"/>
        <v>515000</v>
      </c>
      <c r="G21" s="163"/>
      <c r="H21" s="147"/>
      <c r="I21" s="28">
        <v>178</v>
      </c>
      <c r="J21" s="30">
        <f t="shared" si="1"/>
        <v>44500</v>
      </c>
      <c r="K21" s="147"/>
      <c r="L21" s="28">
        <v>210</v>
      </c>
      <c r="M21" s="30">
        <f t="shared" si="2"/>
        <v>115500</v>
      </c>
      <c r="N21" s="147"/>
      <c r="O21" s="28">
        <v>15.4</v>
      </c>
      <c r="P21" s="30">
        <f t="shared" si="3"/>
        <v>4620</v>
      </c>
      <c r="Q21" s="147"/>
      <c r="R21" s="28">
        <v>0</v>
      </c>
      <c r="S21" s="30">
        <f t="shared" si="4"/>
        <v>0</v>
      </c>
      <c r="T21" s="147"/>
      <c r="U21" s="28">
        <v>23</v>
      </c>
      <c r="V21" s="30">
        <f t="shared" si="5"/>
        <v>18400</v>
      </c>
      <c r="W21" s="147"/>
      <c r="X21" s="28">
        <v>28</v>
      </c>
      <c r="Y21" s="29">
        <f t="shared" si="6"/>
        <v>22400</v>
      </c>
      <c r="Z21" s="147"/>
      <c r="AA21" s="31">
        <v>616</v>
      </c>
      <c r="AB21" s="32">
        <f t="shared" si="7"/>
        <v>61600</v>
      </c>
      <c r="AC21" s="147"/>
      <c r="AD21" s="172"/>
      <c r="AE21" s="169"/>
      <c r="AQ21">
        <v>30</v>
      </c>
      <c r="AS21" s="33"/>
    </row>
    <row r="22" spans="2:45" ht="12" customHeight="1" x14ac:dyDescent="0.3">
      <c r="B22" s="144"/>
      <c r="C22" s="170">
        <v>2025</v>
      </c>
      <c r="D22" s="56" t="s">
        <v>33</v>
      </c>
      <c r="E22" s="23">
        <v>399.5</v>
      </c>
      <c r="F22" s="24">
        <f t="shared" si="0"/>
        <v>399500</v>
      </c>
      <c r="G22" s="163"/>
      <c r="H22" s="147"/>
      <c r="I22" s="23">
        <v>130.5</v>
      </c>
      <c r="J22" s="25">
        <f t="shared" si="1"/>
        <v>32625</v>
      </c>
      <c r="K22" s="147"/>
      <c r="L22" s="23">
        <v>186</v>
      </c>
      <c r="M22" s="25">
        <f t="shared" si="2"/>
        <v>102300</v>
      </c>
      <c r="N22" s="147"/>
      <c r="O22" s="23">
        <v>17.8</v>
      </c>
      <c r="P22" s="25">
        <f t="shared" si="3"/>
        <v>5340</v>
      </c>
      <c r="Q22" s="147"/>
      <c r="R22" s="23">
        <v>3</v>
      </c>
      <c r="S22" s="25">
        <f t="shared" si="4"/>
        <v>10500</v>
      </c>
      <c r="T22" s="147"/>
      <c r="U22" s="23">
        <v>0</v>
      </c>
      <c r="V22" s="25">
        <f t="shared" si="5"/>
        <v>0</v>
      </c>
      <c r="W22" s="147"/>
      <c r="X22" s="23">
        <v>237</v>
      </c>
      <c r="Y22" s="24">
        <f t="shared" si="6"/>
        <v>189600</v>
      </c>
      <c r="Z22" s="147"/>
      <c r="AA22" s="26">
        <v>683</v>
      </c>
      <c r="AB22" s="27">
        <f t="shared" si="7"/>
        <v>68300</v>
      </c>
      <c r="AC22" s="147"/>
      <c r="AD22" s="172"/>
      <c r="AE22" s="169"/>
      <c r="AQ22">
        <v>31</v>
      </c>
    </row>
    <row r="23" spans="2:45" ht="12" customHeight="1" thickBot="1" x14ac:dyDescent="0.35">
      <c r="B23" s="145"/>
      <c r="C23" s="166"/>
      <c r="D23" s="58" t="s">
        <v>34</v>
      </c>
      <c r="E23" s="34"/>
      <c r="F23" s="35"/>
      <c r="G23" s="36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/>
      <c r="Z23" s="35"/>
      <c r="AA23" s="37"/>
      <c r="AB23" s="38"/>
      <c r="AC23" s="35"/>
      <c r="AD23" s="173"/>
      <c r="AE23" s="99"/>
      <c r="AQ23">
        <v>31</v>
      </c>
    </row>
    <row r="24" spans="2:45" ht="8.4" customHeight="1" thickBot="1" x14ac:dyDescent="0.35">
      <c r="B24" s="39"/>
      <c r="C24" s="40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2:45" s="43" customFormat="1" ht="15" thickBot="1" x14ac:dyDescent="0.35">
      <c r="C25" s="44"/>
      <c r="E25" s="45"/>
      <c r="F25" s="45"/>
      <c r="G25" s="85" t="s">
        <v>41</v>
      </c>
      <c r="H25" s="86">
        <f>H7-H20</f>
        <v>90266.666666666628</v>
      </c>
      <c r="I25" s="86"/>
      <c r="J25" s="86"/>
      <c r="K25" s="86">
        <f>K7-K20</f>
        <v>-1616.6666666666715</v>
      </c>
      <c r="L25" s="86"/>
      <c r="M25" s="86"/>
      <c r="N25" s="86">
        <f>N7-N20</f>
        <v>51088.888888888891</v>
      </c>
      <c r="O25" s="86"/>
      <c r="P25" s="86"/>
      <c r="Q25" s="86">
        <f>Q7-Q20</f>
        <v>-303.33333333333303</v>
      </c>
      <c r="R25" s="86"/>
      <c r="S25" s="86"/>
      <c r="T25" s="86">
        <f>T7-T20</f>
        <v>22050</v>
      </c>
      <c r="U25" s="86"/>
      <c r="V25" s="86"/>
      <c r="W25" s="86">
        <f>W7-W20</f>
        <v>26151.111111111109</v>
      </c>
      <c r="X25" s="86"/>
      <c r="Y25" s="86"/>
      <c r="Z25" s="86">
        <f>Z7-Z20</f>
        <v>-46408.888888888891</v>
      </c>
      <c r="AA25" s="86"/>
      <c r="AB25" s="86"/>
      <c r="AC25" s="86">
        <f>AC7-AC20</f>
        <v>53422.222222222219</v>
      </c>
      <c r="AD25" s="87"/>
      <c r="AE25" s="100">
        <f>F43*C37</f>
        <v>296105.67232000001</v>
      </c>
    </row>
    <row r="26" spans="2:45" s="43" customFormat="1" ht="5.0999999999999996" customHeight="1" thickBot="1" x14ac:dyDescent="0.35">
      <c r="B26" s="46"/>
      <c r="C26" s="44"/>
    </row>
    <row r="27" spans="2:45" ht="20.399999999999999" customHeight="1" thickBot="1" x14ac:dyDescent="0.35">
      <c r="B27" s="160" t="s">
        <v>42</v>
      </c>
      <c r="C27" s="161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2:45" ht="15" thickBot="1" x14ac:dyDescent="0.35">
      <c r="B28" s="84" t="s">
        <v>43</v>
      </c>
      <c r="C28" s="59" t="s">
        <v>44</v>
      </c>
    </row>
    <row r="29" spans="2:45" ht="15" customHeight="1" x14ac:dyDescent="0.3">
      <c r="B29" s="107" t="s">
        <v>6</v>
      </c>
      <c r="C29" s="105">
        <v>1000</v>
      </c>
      <c r="H29" s="111" t="s">
        <v>61</v>
      </c>
      <c r="I29" s="112"/>
      <c r="J29" s="112"/>
      <c r="K29" s="112"/>
      <c r="L29" s="102"/>
      <c r="M29" s="102"/>
      <c r="N29" s="123" t="s">
        <v>62</v>
      </c>
      <c r="O29" s="123"/>
      <c r="P29" s="123"/>
      <c r="Q29" s="123"/>
      <c r="R29" s="102"/>
      <c r="S29" s="102"/>
      <c r="T29" s="121" t="s">
        <v>45</v>
      </c>
      <c r="U29" s="121"/>
      <c r="V29" s="121"/>
      <c r="W29" s="121"/>
      <c r="X29" s="102"/>
      <c r="Y29" s="102"/>
      <c r="Z29" s="115" t="s">
        <v>63</v>
      </c>
      <c r="AA29" s="116"/>
      <c r="AB29" s="116"/>
      <c r="AC29" s="117"/>
    </row>
    <row r="30" spans="2:45" ht="15.6" x14ac:dyDescent="0.3">
      <c r="B30" s="107" t="s">
        <v>9</v>
      </c>
      <c r="C30" s="105">
        <v>250</v>
      </c>
      <c r="H30" s="113"/>
      <c r="I30" s="114"/>
      <c r="J30" s="114"/>
      <c r="K30" s="114"/>
      <c r="L30" s="103"/>
      <c r="M30" s="103"/>
      <c r="N30" s="124"/>
      <c r="O30" s="124"/>
      <c r="P30" s="124"/>
      <c r="Q30" s="124"/>
      <c r="R30" s="103"/>
      <c r="S30" s="103"/>
      <c r="T30" s="122"/>
      <c r="U30" s="122"/>
      <c r="V30" s="122"/>
      <c r="W30" s="122"/>
      <c r="X30" s="103"/>
      <c r="Y30" s="103"/>
      <c r="Z30" s="118"/>
      <c r="AA30" s="119"/>
      <c r="AB30" s="119"/>
      <c r="AC30" s="120"/>
    </row>
    <row r="31" spans="2:45" ht="16.2" thickBot="1" x14ac:dyDescent="0.35">
      <c r="B31" s="107" t="s">
        <v>46</v>
      </c>
      <c r="C31" s="105">
        <v>550</v>
      </c>
      <c r="H31" s="113"/>
      <c r="I31" s="114"/>
      <c r="J31" s="114"/>
      <c r="K31" s="114"/>
      <c r="L31" s="104"/>
      <c r="M31" s="104"/>
      <c r="N31" s="124"/>
      <c r="O31" s="124"/>
      <c r="P31" s="124"/>
      <c r="Q31" s="124"/>
      <c r="R31" s="104"/>
      <c r="S31" s="104"/>
      <c r="T31" s="122"/>
      <c r="U31" s="122"/>
      <c r="V31" s="122"/>
      <c r="W31" s="122"/>
      <c r="X31" s="104"/>
      <c r="Y31" s="104"/>
      <c r="Z31" s="118"/>
      <c r="AA31" s="119"/>
      <c r="AB31" s="119"/>
      <c r="AC31" s="120"/>
    </row>
    <row r="32" spans="2:45" ht="15.6" x14ac:dyDescent="0.3">
      <c r="B32" s="107" t="s">
        <v>15</v>
      </c>
      <c r="C32" s="105">
        <v>300</v>
      </c>
      <c r="H32" s="113"/>
      <c r="I32" s="114"/>
      <c r="J32" s="114"/>
      <c r="K32" s="114"/>
      <c r="N32" s="124"/>
      <c r="O32" s="124"/>
      <c r="P32" s="124"/>
      <c r="Q32" s="124"/>
      <c r="T32" s="122"/>
      <c r="U32" s="122"/>
      <c r="V32" s="122"/>
      <c r="W32" s="122"/>
      <c r="Z32" s="118"/>
      <c r="AA32" s="119"/>
      <c r="AB32" s="119"/>
      <c r="AC32" s="120"/>
    </row>
    <row r="33" spans="2:31" ht="15.6" x14ac:dyDescent="0.3">
      <c r="B33" s="107" t="s">
        <v>18</v>
      </c>
      <c r="C33" s="105">
        <v>3500</v>
      </c>
      <c r="H33" s="113"/>
      <c r="I33" s="114"/>
      <c r="J33" s="114"/>
      <c r="K33" s="114"/>
      <c r="N33" s="124"/>
      <c r="O33" s="124"/>
      <c r="P33" s="124"/>
      <c r="Q33" s="124"/>
      <c r="T33" s="122"/>
      <c r="U33" s="122"/>
      <c r="V33" s="122"/>
      <c r="W33" s="122"/>
      <c r="Z33" s="118"/>
      <c r="AA33" s="119"/>
      <c r="AB33" s="119"/>
      <c r="AC33" s="120"/>
    </row>
    <row r="34" spans="2:31" ht="16.2" thickBot="1" x14ac:dyDescent="0.35">
      <c r="B34" s="107" t="s">
        <v>21</v>
      </c>
      <c r="C34" s="105">
        <v>800</v>
      </c>
      <c r="H34" s="132">
        <f>SUM(H25:AC25)+(AE25/12)</f>
        <v>219325.47269333331</v>
      </c>
      <c r="I34" s="133"/>
      <c r="J34" s="133"/>
      <c r="K34" s="133"/>
      <c r="L34" s="101"/>
      <c r="M34" s="101"/>
      <c r="N34" s="134">
        <f>H34*12</f>
        <v>2631905.6723199999</v>
      </c>
      <c r="O34" s="134"/>
      <c r="P34" s="134"/>
      <c r="Q34" s="134"/>
      <c r="R34" s="101"/>
      <c r="S34" s="101"/>
      <c r="T34" s="135">
        <f>C45+C46</f>
        <v>414000</v>
      </c>
      <c r="U34" s="135"/>
      <c r="V34" s="135"/>
      <c r="W34" s="135"/>
      <c r="X34" s="101"/>
      <c r="Y34" s="101"/>
      <c r="Z34" s="136">
        <f>N34-T34</f>
        <v>2217905.6723199999</v>
      </c>
      <c r="AA34" s="137"/>
      <c r="AB34" s="137"/>
      <c r="AC34" s="138"/>
    </row>
    <row r="35" spans="2:31" ht="15.6" x14ac:dyDescent="0.3">
      <c r="B35" s="107" t="s">
        <v>47</v>
      </c>
      <c r="C35" s="105">
        <v>800</v>
      </c>
      <c r="I35" s="42"/>
      <c r="L35" s="42"/>
      <c r="O35" s="42"/>
      <c r="R35" s="42"/>
      <c r="U35" s="42"/>
      <c r="X35" s="42"/>
      <c r="AA35" s="42"/>
      <c r="AB35" s="42"/>
    </row>
    <row r="36" spans="2:31" ht="15.6" x14ac:dyDescent="0.3">
      <c r="B36" s="107" t="s">
        <v>48</v>
      </c>
      <c r="C36" s="105">
        <v>100</v>
      </c>
    </row>
    <row r="37" spans="2:31" ht="13.2" customHeight="1" thickBot="1" x14ac:dyDescent="0.35">
      <c r="B37" s="108" t="s">
        <v>49</v>
      </c>
      <c r="C37" s="106">
        <v>40</v>
      </c>
    </row>
    <row r="38" spans="2:31" ht="5.0999999999999996" customHeight="1" thickBot="1" x14ac:dyDescent="0.35">
      <c r="C38" s="49"/>
    </row>
    <row r="39" spans="2:31" ht="15.6" customHeight="1" thickBot="1" x14ac:dyDescent="0.35">
      <c r="B39" s="152" t="s">
        <v>50</v>
      </c>
      <c r="C39" s="153"/>
    </row>
    <row r="40" spans="2:31" ht="13.2" customHeight="1" thickBot="1" x14ac:dyDescent="0.35">
      <c r="B40" s="50"/>
      <c r="C40" s="60" t="s">
        <v>51</v>
      </c>
    </row>
    <row r="41" spans="2:31" ht="15" hidden="1" thickBot="1" x14ac:dyDescent="0.35">
      <c r="B41" s="51"/>
      <c r="C41" s="52"/>
      <c r="D41" t="s">
        <v>52</v>
      </c>
      <c r="E41" s="53">
        <v>23217.641808</v>
      </c>
    </row>
    <row r="42" spans="2:31" ht="15" hidden="1" thickBot="1" x14ac:dyDescent="0.35">
      <c r="B42" s="51"/>
      <c r="C42" s="52"/>
      <c r="E42" s="53"/>
    </row>
    <row r="43" spans="2:31" ht="15" hidden="1" thickBot="1" x14ac:dyDescent="0.35">
      <c r="B43" s="51"/>
      <c r="C43" s="52"/>
      <c r="D43" t="s">
        <v>53</v>
      </c>
      <c r="E43" s="53">
        <v>15815</v>
      </c>
      <c r="F43" s="53">
        <f>E41-E43</f>
        <v>7402.6418080000003</v>
      </c>
      <c r="G43" s="53"/>
    </row>
    <row r="44" spans="2:31" ht="3" hidden="1" customHeight="1" thickBot="1" x14ac:dyDescent="0.35">
      <c r="B44" s="51"/>
      <c r="C44" s="52"/>
    </row>
    <row r="45" spans="2:31" ht="22.8" x14ac:dyDescent="0.3">
      <c r="B45" s="47" t="s">
        <v>54</v>
      </c>
      <c r="C45" s="52">
        <v>183000</v>
      </c>
      <c r="H45" s="154" t="s">
        <v>55</v>
      </c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81"/>
      <c r="AB45" s="81"/>
      <c r="AC45" s="158">
        <f>4000000/Z34</f>
        <v>1.8035032102225848</v>
      </c>
      <c r="AD45" s="82"/>
      <c r="AE45" s="109" t="s">
        <v>56</v>
      </c>
    </row>
    <row r="46" spans="2:31" ht="23.4" thickBot="1" x14ac:dyDescent="0.35">
      <c r="B46" s="48" t="s">
        <v>57</v>
      </c>
      <c r="C46" s="54">
        <v>231000</v>
      </c>
      <c r="H46" s="156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83"/>
      <c r="AB46" s="83"/>
      <c r="AC46" s="159"/>
      <c r="AD46" s="55"/>
      <c r="AE46" s="110"/>
    </row>
  </sheetData>
  <sheetProtection algorithmName="SHA-512" hashValue="uYK6TXXIbcf+uDfka0r3Nx3K3mR5zRoDf59reiqVu8E1OMQo+qZC4/mIXRcU/wBPzmY/BS4b++QSMrc77qJr3g==" saltValue="sX65t0uZwASebXdwIYFQ8Q==" spinCount="100000" sheet="1" selectLockedCells="1"/>
  <mergeCells count="44">
    <mergeCell ref="AE20:AE22"/>
    <mergeCell ref="C22:C23"/>
    <mergeCell ref="AD20:AD23"/>
    <mergeCell ref="C7:C9"/>
    <mergeCell ref="G7:G15"/>
    <mergeCell ref="H7:H15"/>
    <mergeCell ref="K7:K15"/>
    <mergeCell ref="N7:N15"/>
    <mergeCell ref="B39:C39"/>
    <mergeCell ref="H45:Z46"/>
    <mergeCell ref="AC45:AC46"/>
    <mergeCell ref="AC20:AC22"/>
    <mergeCell ref="B27:C27"/>
    <mergeCell ref="B20:B23"/>
    <mergeCell ref="G20:G22"/>
    <mergeCell ref="H20:H22"/>
    <mergeCell ref="C10:C21"/>
    <mergeCell ref="Q20:Q22"/>
    <mergeCell ref="T20:T22"/>
    <mergeCell ref="W20:W22"/>
    <mergeCell ref="Z20:Z22"/>
    <mergeCell ref="Q7:Q15"/>
    <mergeCell ref="T7:T15"/>
    <mergeCell ref="B2:K3"/>
    <mergeCell ref="N2:AC3"/>
    <mergeCell ref="H34:K34"/>
    <mergeCell ref="N34:Q34"/>
    <mergeCell ref="T34:W34"/>
    <mergeCell ref="Z34:AC34"/>
    <mergeCell ref="W7:W15"/>
    <mergeCell ref="Z7:Z15"/>
    <mergeCell ref="AC7:AC15"/>
    <mergeCell ref="C5:AE5"/>
    <mergeCell ref="B7:B15"/>
    <mergeCell ref="K20:K22"/>
    <mergeCell ref="N20:N22"/>
    <mergeCell ref="B16:B19"/>
    <mergeCell ref="AD7:AD15"/>
    <mergeCell ref="AE7:AE15"/>
    <mergeCell ref="AE45:AE46"/>
    <mergeCell ref="H29:K33"/>
    <mergeCell ref="Z29:AC33"/>
    <mergeCell ref="T29:W33"/>
    <mergeCell ref="N29:Q33"/>
  </mergeCells>
  <pageMargins left="0.7" right="0.7" top="0.78740157499999996" bottom="0.78740157499999996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Hašek</dc:creator>
  <cp:lastModifiedBy>Jiří Pastorek</cp:lastModifiedBy>
  <cp:lastPrinted>2025-02-14T09:19:03Z</cp:lastPrinted>
  <dcterms:created xsi:type="dcterms:W3CDTF">2025-02-13T13:30:28Z</dcterms:created>
  <dcterms:modified xsi:type="dcterms:W3CDTF">2025-02-14T09:25:51Z</dcterms:modified>
</cp:coreProperties>
</file>